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pet\OneDrive\"/>
    </mc:Choice>
  </mc:AlternateContent>
  <xr:revisionPtr revIDLastSave="242" documentId="DBAE99758AAA428C931A90A5303BDFBCD79543C8" xr6:coauthVersionLast="24" xr6:coauthVersionMax="24" xr10:uidLastSave="{6AC3618C-3E69-4AE8-8B28-909BED95DA08}"/>
  <bookViews>
    <workbookView xWindow="0" yWindow="0" windowWidth="28800" windowHeight="13130" xr2:uid="{00000000-000D-0000-FFFF-FFFF00000000}"/>
  </bookViews>
  <sheets>
    <sheet name="Distance Ironman" sheetId="19" r:id="rId1"/>
    <sheet name="Duathlon Braine 23-04" sheetId="41" r:id="rId2"/>
    <sheet name="Triathlon Tournai 30-04" sheetId="69" r:id="rId3"/>
    <sheet name="Triathlon Bertrix 30-04" sheetId="33" r:id="rId4"/>
    <sheet name="70.3 Barcelone 20-05" sheetId="63" r:id="rId5"/>
    <sheet name="Triathlon Seneffe 21-05" sheetId="52" r:id="rId6"/>
    <sheet name="Triathlon Eau d'Heure 05-06" sheetId="53" r:id="rId7"/>
    <sheet name="70.3 Luxembourg 18-06 " sheetId="68" r:id="rId8"/>
    <sheet name="Triathlon Sharks 25-06" sheetId="55" r:id="rId9"/>
    <sheet name="Triathlon Vilvoorde 09-07" sheetId="54" r:id="rId10"/>
    <sheet name="Triathlon Eupen 07-08" sheetId="57" r:id="rId11"/>
    <sheet name="Triathlon la Gileppe 13-08" sheetId="56" r:id="rId12"/>
    <sheet name="Triathlon Weiswampach 20-08" sheetId="20" r:id="rId13"/>
    <sheet name="70.3 Vichy 27-08" sheetId="71" r:id="rId14"/>
    <sheet name="Triathlon Gerardmer 03-09" sheetId="65" r:id="rId15"/>
    <sheet name="Triathlon Chièvres 03-09" sheetId="64" r:id="rId16"/>
    <sheet name="Triathlon Huy 10-09" sheetId="66" r:id="rId17"/>
    <sheet name="Triathlon Opprebais 17-09" sheetId="67" r:id="rId18"/>
    <sheet name="Triathlon Oupeye 24-09" sheetId="70" r:id="rId1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67" l="1"/>
  <c r="E12" i="66" l="1"/>
  <c r="F15" i="68"/>
  <c r="F6" i="68"/>
  <c r="F7" i="68"/>
  <c r="F8" i="68"/>
  <c r="F9" i="68"/>
  <c r="F10" i="68"/>
  <c r="F11" i="68"/>
  <c r="F12" i="68"/>
  <c r="F13" i="68"/>
  <c r="F14" i="68"/>
  <c r="F5" i="68"/>
  <c r="E14" i="63"/>
  <c r="E6" i="63"/>
  <c r="E7" i="63"/>
  <c r="E8" i="63"/>
  <c r="E9" i="63"/>
  <c r="E10" i="63"/>
  <c r="E11" i="63"/>
  <c r="E12" i="63"/>
  <c r="E13" i="63"/>
  <c r="E4" i="63"/>
  <c r="E20" i="67"/>
  <c r="E16" i="52" l="1"/>
  <c r="E6" i="71" l="1"/>
  <c r="E10" i="71"/>
  <c r="E11" i="71"/>
  <c r="E12" i="71"/>
  <c r="E4" i="71"/>
  <c r="E9" i="71"/>
  <c r="E8" i="71"/>
  <c r="E5" i="71"/>
  <c r="F5" i="70"/>
  <c r="F6" i="70"/>
  <c r="F9" i="19"/>
  <c r="F10" i="19"/>
  <c r="E16" i="69"/>
  <c r="E5" i="67"/>
  <c r="E6" i="67"/>
  <c r="E7" i="67"/>
  <c r="E8" i="67"/>
  <c r="E9" i="67"/>
  <c r="E11" i="67"/>
  <c r="E12" i="67"/>
  <c r="E13" i="67"/>
  <c r="E14" i="67"/>
  <c r="E16" i="67"/>
  <c r="E17" i="67"/>
  <c r="E18" i="67"/>
  <c r="E19" i="67"/>
  <c r="E21" i="67"/>
  <c r="E4" i="67"/>
  <c r="E5" i="66"/>
  <c r="E6" i="66"/>
  <c r="E8" i="66"/>
  <c r="E9" i="66"/>
  <c r="E10" i="66"/>
  <c r="E11" i="66"/>
  <c r="E13" i="66"/>
  <c r="E14" i="66"/>
  <c r="E4" i="66"/>
  <c r="E5" i="64"/>
  <c r="E6" i="64"/>
  <c r="E7" i="64"/>
  <c r="E8" i="64"/>
  <c r="E10" i="64"/>
  <c r="E11" i="64"/>
  <c r="E12" i="64"/>
  <c r="E13" i="64"/>
  <c r="E14" i="64"/>
  <c r="E4" i="64"/>
  <c r="E6" i="20"/>
  <c r="E7" i="20"/>
  <c r="E8" i="20"/>
  <c r="E9" i="20"/>
  <c r="E10" i="20"/>
  <c r="E11" i="20"/>
  <c r="E12" i="20"/>
  <c r="E13" i="20"/>
  <c r="E4" i="20"/>
  <c r="E5" i="56"/>
  <c r="E6" i="56"/>
  <c r="E7" i="56"/>
  <c r="E8" i="56"/>
  <c r="E9" i="56"/>
  <c r="E10" i="56"/>
  <c r="E12" i="56"/>
  <c r="E13" i="56"/>
  <c r="E14" i="56"/>
  <c r="E15" i="56"/>
  <c r="E16" i="56"/>
  <c r="E17" i="56"/>
  <c r="E18" i="56"/>
  <c r="E19" i="56"/>
  <c r="E20" i="56"/>
  <c r="E21" i="56"/>
  <c r="E22" i="56"/>
  <c r="E23" i="56"/>
  <c r="E4" i="56"/>
  <c r="E6" i="57"/>
  <c r="E7" i="57"/>
  <c r="E8" i="57"/>
  <c r="E9" i="57"/>
  <c r="E10" i="57"/>
  <c r="E11" i="57"/>
  <c r="E12" i="57"/>
  <c r="E13" i="57"/>
  <c r="E14" i="57"/>
  <c r="E15" i="57"/>
  <c r="E16" i="57"/>
  <c r="E5" i="57"/>
  <c r="E6" i="54"/>
  <c r="E7" i="54"/>
  <c r="E8" i="54"/>
  <c r="E9" i="54"/>
  <c r="E10" i="54"/>
  <c r="E11" i="54"/>
  <c r="E5" i="54"/>
  <c r="E5" i="55"/>
  <c r="E6" i="55"/>
  <c r="E7" i="55"/>
  <c r="E9" i="55"/>
  <c r="E10" i="55"/>
  <c r="E11" i="55"/>
  <c r="E12" i="55"/>
  <c r="E13" i="55"/>
  <c r="E14" i="55"/>
  <c r="E15" i="55"/>
  <c r="E16" i="55"/>
  <c r="E17" i="55"/>
  <c r="E18" i="55"/>
  <c r="E19" i="55"/>
  <c r="E20" i="55"/>
  <c r="E4" i="55"/>
  <c r="E5" i="53"/>
  <c r="E6" i="53"/>
  <c r="E7" i="53"/>
  <c r="E8" i="53"/>
  <c r="E9" i="53"/>
  <c r="E10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4" i="53"/>
  <c r="E4" i="52"/>
  <c r="E6" i="52"/>
  <c r="E7" i="52"/>
  <c r="E8" i="52"/>
  <c r="E9" i="52"/>
  <c r="E10" i="52"/>
  <c r="E11" i="52"/>
  <c r="E12" i="52"/>
  <c r="E13" i="52"/>
  <c r="E14" i="52"/>
  <c r="E15" i="52"/>
  <c r="E17" i="52"/>
  <c r="E18" i="52"/>
  <c r="E19" i="52"/>
  <c r="E20" i="52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4" i="33"/>
  <c r="G6" i="65" l="1"/>
  <c r="G7" i="65"/>
  <c r="G8" i="65"/>
  <c r="G10" i="65"/>
  <c r="G9" i="65"/>
  <c r="G5" i="65"/>
  <c r="F5" i="19" l="1"/>
</calcChain>
</file>

<file path=xl/sharedStrings.xml><?xml version="1.0" encoding="utf-8"?>
<sst xmlns="http://schemas.openxmlformats.org/spreadsheetml/2006/main" count="477" uniqueCount="199">
  <si>
    <t>Points</t>
  </si>
  <si>
    <t>N°</t>
  </si>
  <si>
    <t>Nom</t>
  </si>
  <si>
    <t>Temps</t>
  </si>
  <si>
    <t>Challenge</t>
  </si>
  <si>
    <t>Supercoupe</t>
  </si>
  <si>
    <t>Sprint</t>
  </si>
  <si>
    <t>Jeunes</t>
  </si>
  <si>
    <t>Distance olympique</t>
  </si>
  <si>
    <t>Challenge (1,1)</t>
  </si>
  <si>
    <t>Triathlon Weiswampach</t>
  </si>
  <si>
    <t>Triathlon Bertrix</t>
  </si>
  <si>
    <t>CB</t>
  </si>
  <si>
    <t xml:space="preserve">Challenge </t>
  </si>
  <si>
    <t>Duathlon de Braine</t>
  </si>
  <si>
    <t>Ironman France</t>
  </si>
  <si>
    <t>Triathlon de Tournai</t>
  </si>
  <si>
    <t>Equipe</t>
  </si>
  <si>
    <t>Triathlon Seneffe</t>
  </si>
  <si>
    <t>Triathlon de l'Eau d'Heure</t>
  </si>
  <si>
    <t>PART 149</t>
  </si>
  <si>
    <t>Triathlon Sharks</t>
  </si>
  <si>
    <t>Triathlon Eupen</t>
  </si>
  <si>
    <t>LD</t>
  </si>
  <si>
    <t>Triathlon de la Gileppe</t>
  </si>
  <si>
    <t>PART 57</t>
  </si>
  <si>
    <t>PART 2608</t>
  </si>
  <si>
    <t>70.3 Luxembourg</t>
  </si>
  <si>
    <t>Triathlon Chièvres</t>
  </si>
  <si>
    <t>PART 141</t>
  </si>
  <si>
    <t>Triathlon de Gérardmer</t>
  </si>
  <si>
    <t>XL</t>
  </si>
  <si>
    <t>Triathlon Huy</t>
  </si>
  <si>
    <t>COLSON Philippe</t>
  </si>
  <si>
    <t>BOUILLET Louis</t>
  </si>
  <si>
    <t>VERSTRAETEN Joachim</t>
  </si>
  <si>
    <t>LAUWERS Aurélien</t>
  </si>
  <si>
    <t>GHOMRAOUI Bilal</t>
  </si>
  <si>
    <t>PÉTRÉ Maxime</t>
  </si>
  <si>
    <t>DOLLÉ Mathieu</t>
  </si>
  <si>
    <t>LOMBAERT Mathieu</t>
  </si>
  <si>
    <t>VAN DAMME Nicolas</t>
  </si>
  <si>
    <t>PETTEAU Adrien</t>
  </si>
  <si>
    <t>SEHA Matthieu</t>
  </si>
  <si>
    <t>CREFCOEUR Liévin</t>
  </si>
  <si>
    <t>HEYRMAN Jonathan</t>
  </si>
  <si>
    <t>GRUWEZ Gilles</t>
  </si>
  <si>
    <t>CHIRON Emeric</t>
  </si>
  <si>
    <t>KARKAN Alexandre</t>
  </si>
  <si>
    <t>MOREAU Gregoire</t>
  </si>
  <si>
    <t>CAUSTEUR Gill</t>
  </si>
  <si>
    <t>CREFCOEUR Philippe</t>
  </si>
  <si>
    <t>PART 245</t>
  </si>
  <si>
    <t>RCBT</t>
  </si>
  <si>
    <t>DOLLE Mathieu</t>
  </si>
  <si>
    <t>SCHOONJANS Michel</t>
  </si>
  <si>
    <t>VAN MUYSEWINKEL Cedric</t>
  </si>
  <si>
    <t>BLONDEL Emmanuel</t>
  </si>
  <si>
    <t>VANAUBEL Nathalie</t>
  </si>
  <si>
    <t>PART 248</t>
  </si>
  <si>
    <t>LAUWERS Aurelien</t>
  </si>
  <si>
    <t>MATHIEU Dollé</t>
  </si>
  <si>
    <t>MOREAU Grégoire</t>
  </si>
  <si>
    <t>RASSON Nicolas</t>
  </si>
  <si>
    <t>PORTUGAL Frederico</t>
  </si>
  <si>
    <t>SANDERS Benjamin</t>
  </si>
  <si>
    <t>DRESSE Benoit</t>
  </si>
  <si>
    <t>IGNACIO DEL VALLE Juan</t>
  </si>
  <si>
    <t>SCATLIFFE Danitza</t>
  </si>
  <si>
    <t>JEMINE Emilie</t>
  </si>
  <si>
    <t>ABOU TAHA Mohamad</t>
  </si>
  <si>
    <t>LAMBRECHTS Kate</t>
  </si>
  <si>
    <t>MARCENAC Julien</t>
  </si>
  <si>
    <t>PART 615</t>
  </si>
  <si>
    <t>WEETS Olivier</t>
  </si>
  <si>
    <t>OVART Nicolas</t>
  </si>
  <si>
    <t>JANSSENS Damien</t>
  </si>
  <si>
    <t>HOUYOUX Guillaume</t>
  </si>
  <si>
    <t>WILLEMS Arnaud</t>
  </si>
  <si>
    <t>VERGNET Helene</t>
  </si>
  <si>
    <t>PART 247</t>
  </si>
  <si>
    <t>DO</t>
  </si>
  <si>
    <t>PART 173</t>
  </si>
  <si>
    <t>Triathlon Vilvoorde</t>
  </si>
  <si>
    <t>BOUILLET LOUIS</t>
  </si>
  <si>
    <t>VERSTRAETEN JOACHIM</t>
  </si>
  <si>
    <t>CREFCOEUR LIEVIN</t>
  </si>
  <si>
    <t>LAUWERS AURELIEN</t>
  </si>
  <si>
    <t>PETRE MAXIME</t>
  </si>
  <si>
    <t>SCHOONJANS MICHEL</t>
  </si>
  <si>
    <t>CREFCOEUR PHILIPPE</t>
  </si>
  <si>
    <t>PART 311</t>
  </si>
  <si>
    <t>VAN DONGEN Edouard</t>
  </si>
  <si>
    <t>VELDEMAN Vincent</t>
  </si>
  <si>
    <t>PÉTRÉ Robin</t>
  </si>
  <si>
    <t>DELÉPINE Simon</t>
  </si>
  <si>
    <t>ERNST Xavier</t>
  </si>
  <si>
    <t>PART 434</t>
  </si>
  <si>
    <t>PART 197</t>
  </si>
  <si>
    <t>PETRE Maxime</t>
  </si>
  <si>
    <t>DE OLIVEIRA PORTUGAL Frederico</t>
  </si>
  <si>
    <t>Triathlon Opprebais</t>
  </si>
  <si>
    <t>PART 193</t>
  </si>
  <si>
    <t>VAN MUYSEWINKEL Cédric</t>
  </si>
  <si>
    <t>WARNIER Marc</t>
  </si>
  <si>
    <t>Ironman Barcelona</t>
  </si>
  <si>
    <t>VANWASSENHOVE Timothé</t>
  </si>
  <si>
    <t>DESMARETS Julien</t>
  </si>
  <si>
    <t>HENDRIX Antoine</t>
  </si>
  <si>
    <t>DEBEYS Marius</t>
  </si>
  <si>
    <t>VERMEIRE Diego</t>
  </si>
  <si>
    <t>MOREAU Marie</t>
  </si>
  <si>
    <t>LALMAND Donald</t>
  </si>
  <si>
    <t>CHABOT Mathis</t>
  </si>
  <si>
    <t>HILLER Eléonore</t>
  </si>
  <si>
    <t>DI MASCIO Giada</t>
  </si>
  <si>
    <t>VAN WASSENHOVE Timothé</t>
  </si>
  <si>
    <t>HOUBART Alexis</t>
  </si>
  <si>
    <t>HOURIEZ THéo</t>
  </si>
  <si>
    <t>CHALMAGNE Alexandre</t>
  </si>
  <si>
    <t>HOURIEZ Basile</t>
  </si>
  <si>
    <t>HILLER Eleonore</t>
  </si>
  <si>
    <t xml:space="preserve">Equipe </t>
  </si>
  <si>
    <t>ATRIAC</t>
  </si>
  <si>
    <t>Chtriman</t>
  </si>
  <si>
    <t>PART 140</t>
  </si>
  <si>
    <t>10%         14</t>
  </si>
  <si>
    <t>Chtriman relais</t>
  </si>
  <si>
    <t>PART 6</t>
  </si>
  <si>
    <t>Les Tricératops</t>
  </si>
  <si>
    <t>10%           1</t>
  </si>
  <si>
    <t>Pétré - Délépine - Pétré</t>
  </si>
  <si>
    <t>PART 1336</t>
  </si>
  <si>
    <t>10%       134</t>
  </si>
  <si>
    <t>VIENNOT</t>
  </si>
  <si>
    <t xml:space="preserve">ROSU </t>
  </si>
  <si>
    <t>GILLAIN</t>
  </si>
  <si>
    <t>VAN MUYSENWINKEL Cédric</t>
  </si>
  <si>
    <t>VANDENHOUWENHEELE Pascal</t>
  </si>
  <si>
    <t>VAN ELMBT Olivier</t>
  </si>
  <si>
    <t>ANGELLIER Philippe</t>
  </si>
  <si>
    <t>FRENNET Philippe</t>
  </si>
  <si>
    <t>VANDIEST</t>
  </si>
  <si>
    <t xml:space="preserve">MAGNIEN </t>
  </si>
  <si>
    <t>DALAIDEN</t>
  </si>
  <si>
    <t>METS</t>
  </si>
  <si>
    <t>DE CUYPER</t>
  </si>
  <si>
    <t>HUMBLET</t>
  </si>
  <si>
    <t xml:space="preserve">HUMBLET </t>
  </si>
  <si>
    <t>VERBOVEN</t>
  </si>
  <si>
    <t>VAN HUMBEECK</t>
  </si>
  <si>
    <t xml:space="preserve">BAUMANS </t>
  </si>
  <si>
    <t>FOLENS</t>
  </si>
  <si>
    <t>VANDEBROEK</t>
  </si>
  <si>
    <t xml:space="preserve">CHAUVEHEID </t>
  </si>
  <si>
    <t>Triathlon Oupeye</t>
  </si>
  <si>
    <t>TTF 1</t>
  </si>
  <si>
    <t>10%            6</t>
  </si>
  <si>
    <t>Karkan, Pétré, Petteau, Philippe, Van Damme</t>
  </si>
  <si>
    <t>Petteau, Vandenbroeck, Vandenhouwenheele, Wilmart</t>
  </si>
  <si>
    <t>Ironman Vichy</t>
  </si>
  <si>
    <t>VAN LIERDE</t>
  </si>
  <si>
    <t>PART 1839</t>
  </si>
  <si>
    <t>DELEPINE Simon</t>
  </si>
  <si>
    <t>FASTREZ Maxime</t>
  </si>
  <si>
    <t>SCATLIFFE DANITZA</t>
  </si>
  <si>
    <t>Ironman Maastricht</t>
  </si>
  <si>
    <t>ROELENS</t>
  </si>
  <si>
    <t>Ironman Lanzarote</t>
  </si>
  <si>
    <t>CALLE Sébastien</t>
  </si>
  <si>
    <t>PATRIS Xavier</t>
  </si>
  <si>
    <t>Ironman Austria</t>
  </si>
  <si>
    <t>FIORETTI Giorgio</t>
  </si>
  <si>
    <t>LAIR Olivier</t>
  </si>
  <si>
    <t>DI MASCIO Dennis</t>
  </si>
  <si>
    <t>LAMEIR Christian</t>
  </si>
  <si>
    <t>VAN MUYSENWINCKEL Cédric</t>
  </si>
  <si>
    <t>AERNOUTS</t>
  </si>
  <si>
    <t>WEISS</t>
  </si>
  <si>
    <t>VAN DONGEN Alexandre</t>
  </si>
  <si>
    <t>BASSLE</t>
  </si>
  <si>
    <t>CHABOT Noé</t>
  </si>
  <si>
    <t>TULKENS Tommaso</t>
  </si>
  <si>
    <t>Vanaubel - Scatliffe - Sanders</t>
  </si>
  <si>
    <t>DIRICQ Fabian</t>
  </si>
  <si>
    <t>WILMART Xavier</t>
  </si>
  <si>
    <t>SCHELKENS Philippe</t>
  </si>
  <si>
    <t>70.3 Calella</t>
  </si>
  <si>
    <t>REMY Sébastien</t>
  </si>
  <si>
    <t>FRODENO</t>
  </si>
  <si>
    <t>PART 1627</t>
  </si>
  <si>
    <t>PART 1537</t>
  </si>
  <si>
    <t>LANGE</t>
  </si>
  <si>
    <t>Ironman Hawaii</t>
  </si>
  <si>
    <t>PART 2233</t>
  </si>
  <si>
    <t>ANGELIER Philippe</t>
  </si>
  <si>
    <t>VANDENDRIESSCHE</t>
  </si>
  <si>
    <t>PART 2469</t>
  </si>
  <si>
    <t>PART 1642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</si>
</sst>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General"/>
    <numFmt numFmtId="165" formatCode="[$-40C][h]&quot;:&quot;mm&quot;:&quot;ss"/>
    <numFmt numFmtId="166" formatCode="h:mm:ss;@"/>
    <numFmt numFmtId="167" formatCode="0&quot; &quot;;[Red]&quot;(&quot;0&quot;)&quot;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9"/>
      <color rgb="FF000000"/>
      <name val="Trebuchet MS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rgb="FF333333"/>
      <name val="Source Sans Pro"/>
      <family val="2"/>
    </font>
    <font>
      <sz val="11"/>
      <color rgb="FF333333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i/>
      <sz val="11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rgb="FF33CCCC"/>
      </patternFill>
    </fill>
    <fill>
      <patternFill patternType="solid">
        <fgColor theme="4" tint="0.39997558519241921"/>
        <bgColor rgb="FF00CCCC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F4F4F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F4F4F4"/>
      </top>
      <bottom/>
      <diagonal/>
    </border>
    <border>
      <left style="medium">
        <color indexed="64"/>
      </left>
      <right/>
      <top style="medium">
        <color rgb="FFF4F4F4"/>
      </top>
      <bottom style="medium">
        <color indexed="64"/>
      </bottom>
      <diagonal/>
    </border>
    <border>
      <left/>
      <right/>
      <top style="medium">
        <color rgb="FFF4F4F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145">
    <xf numFmtId="0" fontId="0" fillId="0" borderId="0" xfId="0"/>
    <xf numFmtId="164" fontId="5" fillId="0" borderId="8" xfId="1" applyFont="1" applyBorder="1"/>
    <xf numFmtId="167" fontId="7" fillId="0" borderId="9" xfId="1" applyNumberFormat="1" applyFont="1" applyBorder="1"/>
    <xf numFmtId="166" fontId="6" fillId="0" borderId="6" xfId="0" applyNumberFormat="1" applyFont="1" applyBorder="1" applyAlignment="1">
      <alignment horizontal="center"/>
    </xf>
    <xf numFmtId="167" fontId="7" fillId="0" borderId="7" xfId="1" applyNumberFormat="1" applyFont="1" applyBorder="1"/>
    <xf numFmtId="0" fontId="0" fillId="0" borderId="0" xfId="0" applyAlignment="1">
      <alignment horizontal="center"/>
    </xf>
    <xf numFmtId="0" fontId="6" fillId="0" borderId="0" xfId="0" applyFont="1" applyFill="1" applyBorder="1"/>
    <xf numFmtId="164" fontId="5" fillId="0" borderId="1" xfId="1" applyFont="1" applyBorder="1"/>
    <xf numFmtId="0" fontId="6" fillId="0" borderId="3" xfId="0" applyFont="1" applyBorder="1"/>
    <xf numFmtId="166" fontId="6" fillId="0" borderId="3" xfId="0" applyNumberFormat="1" applyFont="1" applyBorder="1" applyAlignment="1">
      <alignment horizontal="center"/>
    </xf>
    <xf numFmtId="167" fontId="7" fillId="0" borderId="4" xfId="1" applyNumberFormat="1" applyFont="1" applyBorder="1"/>
    <xf numFmtId="0" fontId="6" fillId="0" borderId="0" xfId="0" applyFont="1" applyBorder="1"/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0" fontId="6" fillId="0" borderId="6" xfId="0" applyFont="1" applyFill="1" applyBorder="1"/>
    <xf numFmtId="0" fontId="6" fillId="0" borderId="8" xfId="0" applyFont="1" applyBorder="1"/>
    <xf numFmtId="0" fontId="6" fillId="0" borderId="5" xfId="0" applyFont="1" applyBorder="1"/>
    <xf numFmtId="164" fontId="4" fillId="3" borderId="3" xfId="1" applyFont="1" applyFill="1" applyBorder="1" applyAlignment="1">
      <alignment horizontal="center" wrapText="1"/>
    </xf>
    <xf numFmtId="164" fontId="3" fillId="3" borderId="4" xfId="1" applyFont="1" applyFill="1" applyBorder="1"/>
    <xf numFmtId="164" fontId="3" fillId="2" borderId="5" xfId="1" applyFont="1" applyFill="1" applyBorder="1"/>
    <xf numFmtId="164" fontId="3" fillId="2" borderId="6" xfId="1" applyFont="1" applyFill="1" applyBorder="1"/>
    <xf numFmtId="164" fontId="3" fillId="2" borderId="6" xfId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0" fontId="0" fillId="3" borderId="6" xfId="0" applyFill="1" applyBorder="1"/>
    <xf numFmtId="164" fontId="3" fillId="3" borderId="7" xfId="1" applyFont="1" applyFill="1" applyBorder="1"/>
    <xf numFmtId="0" fontId="0" fillId="0" borderId="0" xfId="0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64" fontId="3" fillId="2" borderId="0" xfId="1" applyFont="1" applyFill="1" applyBorder="1"/>
    <xf numFmtId="165" fontId="3" fillId="3" borderId="0" xfId="1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1" fontId="11" fillId="0" borderId="12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64" fontId="10" fillId="0" borderId="12" xfId="1" applyFont="1" applyFill="1" applyBorder="1" applyAlignment="1">
      <alignment horizontal="center"/>
    </xf>
    <xf numFmtId="164" fontId="3" fillId="2" borderId="17" xfId="1" applyFont="1" applyFill="1" applyBorder="1" applyAlignment="1">
      <alignment horizontal="center"/>
    </xf>
    <xf numFmtId="164" fontId="4" fillId="3" borderId="18" xfId="1" applyFont="1" applyFill="1" applyBorder="1" applyAlignment="1">
      <alignment horizontal="center" wrapText="1"/>
    </xf>
    <xf numFmtId="164" fontId="3" fillId="2" borderId="19" xfId="1" applyFont="1" applyFill="1" applyBorder="1" applyAlignment="1">
      <alignment horizontal="center"/>
    </xf>
    <xf numFmtId="164" fontId="3" fillId="2" borderId="20" xfId="1" applyFont="1" applyFill="1" applyBorder="1"/>
    <xf numFmtId="165" fontId="3" fillId="3" borderId="20" xfId="1" applyNumberFormat="1" applyFont="1" applyFill="1" applyBorder="1" applyAlignment="1">
      <alignment horizontal="center"/>
    </xf>
    <xf numFmtId="164" fontId="3" fillId="3" borderId="21" xfId="1" applyFont="1" applyFill="1" applyBorder="1" applyAlignment="1">
      <alignment horizontal="center"/>
    </xf>
    <xf numFmtId="46" fontId="9" fillId="0" borderId="0" xfId="0" applyNumberFormat="1" applyFont="1" applyFill="1" applyBorder="1" applyAlignment="1">
      <alignment horizontal="center" vertical="top" wrapText="1"/>
    </xf>
    <xf numFmtId="21" fontId="9" fillId="0" borderId="0" xfId="0" applyNumberFormat="1" applyFont="1" applyFill="1" applyBorder="1" applyAlignment="1">
      <alignment horizontal="center" vertical="top" wrapText="1"/>
    </xf>
    <xf numFmtId="21" fontId="9" fillId="0" borderId="14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46" fontId="9" fillId="0" borderId="17" xfId="0" applyNumberFormat="1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1" fontId="11" fillId="0" borderId="23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vertical="top" wrapText="1"/>
    </xf>
    <xf numFmtId="21" fontId="9" fillId="0" borderId="20" xfId="0" applyNumberFormat="1" applyFont="1" applyFill="1" applyBorder="1" applyAlignment="1">
      <alignment horizontal="center" vertical="top" wrapText="1"/>
    </xf>
    <xf numFmtId="1" fontId="11" fillId="0" borderId="21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vertical="top" wrapText="1"/>
    </xf>
    <xf numFmtId="1" fontId="10" fillId="0" borderId="18" xfId="1" applyNumberFormat="1" applyFont="1" applyFill="1" applyBorder="1" applyAlignment="1">
      <alignment horizontal="center"/>
    </xf>
    <xf numFmtId="1" fontId="0" fillId="0" borderId="0" xfId="0" applyNumberFormat="1"/>
    <xf numFmtId="1" fontId="10" fillId="0" borderId="23" xfId="1" applyNumberFormat="1" applyFont="1" applyFill="1" applyBorder="1" applyAlignment="1">
      <alignment horizontal="center"/>
    </xf>
    <xf numFmtId="46" fontId="9" fillId="0" borderId="20" xfId="0" applyNumberFormat="1" applyFont="1" applyFill="1" applyBorder="1" applyAlignment="1">
      <alignment horizontal="center" vertical="top" wrapText="1"/>
    </xf>
    <xf numFmtId="1" fontId="10" fillId="0" borderId="21" xfId="1" applyNumberFormat="1" applyFont="1" applyFill="1" applyBorder="1" applyAlignment="1">
      <alignment horizontal="center"/>
    </xf>
    <xf numFmtId="9" fontId="9" fillId="0" borderId="20" xfId="0" applyNumberFormat="1" applyFont="1" applyFill="1" applyBorder="1" applyAlignment="1">
      <alignment vertical="top" wrapText="1"/>
    </xf>
    <xf numFmtId="165" fontId="3" fillId="3" borderId="21" xfId="1" applyNumberFormat="1" applyFont="1" applyFill="1" applyBorder="1" applyAlignment="1">
      <alignment horizontal="center"/>
    </xf>
    <xf numFmtId="46" fontId="9" fillId="0" borderId="18" xfId="0" applyNumberFormat="1" applyFont="1" applyFill="1" applyBorder="1" applyAlignment="1">
      <alignment horizontal="center" vertical="top" wrapText="1"/>
    </xf>
    <xf numFmtId="46" fontId="9" fillId="0" borderId="23" xfId="0" applyNumberFormat="1" applyFont="1" applyFill="1" applyBorder="1" applyAlignment="1">
      <alignment horizontal="center" vertical="top" wrapText="1"/>
    </xf>
    <xf numFmtId="21" fontId="9" fillId="0" borderId="23" xfId="0" applyNumberFormat="1" applyFont="1" applyFill="1" applyBorder="1" applyAlignment="1">
      <alignment horizontal="center" vertical="top" wrapText="1"/>
    </xf>
    <xf numFmtId="21" fontId="9" fillId="0" borderId="21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164" fontId="4" fillId="3" borderId="17" xfId="1" applyFont="1" applyFill="1" applyBorder="1" applyAlignment="1">
      <alignment horizontal="center" wrapText="1"/>
    </xf>
    <xf numFmtId="0" fontId="0" fillId="3" borderId="17" xfId="0" applyFill="1" applyBorder="1"/>
    <xf numFmtId="164" fontId="3" fillId="3" borderId="18" xfId="1" applyFont="1" applyFill="1" applyBorder="1"/>
    <xf numFmtId="164" fontId="3" fillId="2" borderId="28" xfId="1" applyFont="1" applyFill="1" applyBorder="1"/>
    <xf numFmtId="164" fontId="3" fillId="3" borderId="29" xfId="1" applyFont="1" applyFill="1" applyBorder="1"/>
    <xf numFmtId="164" fontId="3" fillId="2" borderId="22" xfId="1" applyFont="1" applyFill="1" applyBorder="1"/>
    <xf numFmtId="0" fontId="0" fillId="3" borderId="0" xfId="0" applyFill="1" applyBorder="1"/>
    <xf numFmtId="164" fontId="3" fillId="3" borderId="23" xfId="1" applyFont="1" applyFill="1" applyBorder="1"/>
    <xf numFmtId="164" fontId="4" fillId="3" borderId="0" xfId="1" applyFont="1" applyFill="1" applyBorder="1" applyAlignment="1">
      <alignment horizontal="center" wrapText="1"/>
    </xf>
    <xf numFmtId="164" fontId="10" fillId="0" borderId="30" xfId="1" applyFont="1" applyBorder="1"/>
    <xf numFmtId="0" fontId="11" fillId="0" borderId="3" xfId="0" applyFont="1" applyBorder="1"/>
    <xf numFmtId="164" fontId="10" fillId="0" borderId="3" xfId="1" applyFont="1" applyBorder="1"/>
    <xf numFmtId="166" fontId="11" fillId="0" borderId="3" xfId="0" applyNumberFormat="1" applyFont="1" applyBorder="1" applyAlignment="1">
      <alignment horizontal="center"/>
    </xf>
    <xf numFmtId="166" fontId="11" fillId="0" borderId="3" xfId="0" applyNumberFormat="1" applyFont="1" applyBorder="1"/>
    <xf numFmtId="167" fontId="12" fillId="0" borderId="31" xfId="1" applyNumberFormat="1" applyFont="1" applyBorder="1"/>
    <xf numFmtId="164" fontId="10" fillId="0" borderId="22" xfId="1" applyFont="1" applyBorder="1"/>
    <xf numFmtId="0" fontId="11" fillId="0" borderId="0" xfId="0" applyFont="1" applyBorder="1"/>
    <xf numFmtId="164" fontId="10" fillId="0" borderId="0" xfId="1" applyFont="1" applyBorder="1"/>
    <xf numFmtId="166" fontId="11" fillId="0" borderId="0" xfId="0" applyNumberFormat="1" applyFont="1" applyBorder="1" applyAlignment="1">
      <alignment horizontal="center"/>
    </xf>
    <xf numFmtId="166" fontId="11" fillId="0" borderId="0" xfId="0" applyNumberFormat="1" applyFont="1" applyBorder="1"/>
    <xf numFmtId="167" fontId="12" fillId="0" borderId="23" xfId="1" applyNumberFormat="1" applyFont="1" applyBorder="1"/>
    <xf numFmtId="0" fontId="11" fillId="0" borderId="22" xfId="0" applyFont="1" applyBorder="1"/>
    <xf numFmtId="0" fontId="11" fillId="0" borderId="0" xfId="0" applyFont="1" applyFill="1" applyBorder="1"/>
    <xf numFmtId="0" fontId="11" fillId="0" borderId="19" xfId="0" applyFont="1" applyBorder="1"/>
    <xf numFmtId="0" fontId="11" fillId="0" borderId="20" xfId="0" applyFont="1" applyFill="1" applyBorder="1"/>
    <xf numFmtId="0" fontId="11" fillId="0" borderId="20" xfId="0" applyFont="1" applyBorder="1"/>
    <xf numFmtId="166" fontId="11" fillId="0" borderId="20" xfId="0" applyNumberFormat="1" applyFont="1" applyBorder="1" applyAlignment="1">
      <alignment horizontal="center"/>
    </xf>
    <xf numFmtId="167" fontId="12" fillId="0" borderId="21" xfId="1" applyNumberFormat="1" applyFont="1" applyBorder="1"/>
    <xf numFmtId="164" fontId="10" fillId="0" borderId="16" xfId="1" applyFont="1" applyBorder="1"/>
    <xf numFmtId="0" fontId="11" fillId="0" borderId="17" xfId="0" applyFont="1" applyBorder="1"/>
    <xf numFmtId="166" fontId="11" fillId="0" borderId="17" xfId="0" applyNumberFormat="1" applyFont="1" applyBorder="1" applyAlignment="1">
      <alignment horizontal="center"/>
    </xf>
    <xf numFmtId="166" fontId="11" fillId="0" borderId="17" xfId="0" applyNumberFormat="1" applyFont="1" applyBorder="1"/>
    <xf numFmtId="167" fontId="12" fillId="0" borderId="18" xfId="1" applyNumberFormat="1" applyFont="1" applyBorder="1"/>
    <xf numFmtId="164" fontId="10" fillId="0" borderId="19" xfId="1" applyFont="1" applyBorder="1"/>
    <xf numFmtId="166" fontId="11" fillId="0" borderId="20" xfId="0" applyNumberFormat="1" applyFont="1" applyBorder="1"/>
    <xf numFmtId="166" fontId="0" fillId="0" borderId="0" xfId="0" applyNumberFormat="1"/>
    <xf numFmtId="21" fontId="0" fillId="0" borderId="0" xfId="0" applyNumberFormat="1"/>
    <xf numFmtId="9" fontId="5" fillId="0" borderId="8" xfId="1" applyNumberFormat="1" applyFont="1" applyBorder="1"/>
    <xf numFmtId="164" fontId="2" fillId="2" borderId="16" xfId="1" applyFont="1" applyFill="1" applyBorder="1" applyAlignment="1">
      <alignment horizontal="center" vertical="top" wrapText="1"/>
    </xf>
    <xf numFmtId="164" fontId="2" fillId="2" borderId="27" xfId="1" applyFont="1" applyFill="1" applyBorder="1" applyAlignment="1">
      <alignment horizontal="center" vertical="top" wrapText="1"/>
    </xf>
    <xf numFmtId="164" fontId="2" fillId="2" borderId="22" xfId="1" applyFont="1" applyFill="1" applyBorder="1" applyAlignment="1">
      <alignment horizontal="center" vertical="top" wrapText="1"/>
    </xf>
    <xf numFmtId="164" fontId="2" fillId="2" borderId="8" xfId="1" applyFont="1" applyFill="1" applyBorder="1" applyAlignment="1">
      <alignment horizontal="center" vertical="top" wrapText="1"/>
    </xf>
    <xf numFmtId="164" fontId="2" fillId="2" borderId="17" xfId="1" applyFont="1" applyFill="1" applyBorder="1" applyAlignment="1">
      <alignment horizontal="center" vertical="top" wrapText="1"/>
    </xf>
    <xf numFmtId="164" fontId="2" fillId="2" borderId="18" xfId="1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46" fontId="8" fillId="0" borderId="0" xfId="0" applyNumberFormat="1" applyFont="1" applyFill="1" applyBorder="1" applyAlignment="1">
      <alignment horizontal="center" vertical="top" wrapText="1"/>
    </xf>
    <xf numFmtId="46" fontId="8" fillId="0" borderId="23" xfId="0" applyNumberFormat="1" applyFont="1" applyFill="1" applyBorder="1" applyAlignment="1">
      <alignment horizontal="center" vertical="top" wrapText="1"/>
    </xf>
    <xf numFmtId="46" fontId="8" fillId="0" borderId="20" xfId="0" applyNumberFormat="1" applyFont="1" applyFill="1" applyBorder="1" applyAlignment="1">
      <alignment horizontal="center" vertical="top" wrapText="1"/>
    </xf>
    <xf numFmtId="46" fontId="8" fillId="0" borderId="21" xfId="0" applyNumberFormat="1" applyFont="1" applyFill="1" applyBorder="1" applyAlignment="1">
      <alignment horizontal="center" vertical="top" wrapText="1"/>
    </xf>
    <xf numFmtId="21" fontId="8" fillId="0" borderId="0" xfId="0" applyNumberFormat="1" applyFont="1" applyFill="1" applyBorder="1" applyAlignment="1">
      <alignment horizontal="center" vertical="top" wrapText="1"/>
    </xf>
    <xf numFmtId="21" fontId="8" fillId="0" borderId="23" xfId="0" applyNumberFormat="1" applyFont="1" applyFill="1" applyBorder="1" applyAlignment="1">
      <alignment horizontal="center" vertical="top" wrapText="1"/>
    </xf>
    <xf numFmtId="46" fontId="8" fillId="0" borderId="17" xfId="0" applyNumberFormat="1" applyFont="1" applyFill="1" applyBorder="1" applyAlignment="1">
      <alignment horizontal="center" vertical="top" wrapText="1"/>
    </xf>
    <xf numFmtId="46" fontId="8" fillId="0" borderId="18" xfId="0" applyNumberFormat="1" applyFont="1" applyFill="1" applyBorder="1" applyAlignment="1">
      <alignment horizontal="center" vertical="top" wrapText="1"/>
    </xf>
    <xf numFmtId="164" fontId="12" fillId="3" borderId="3" xfId="1" applyFont="1" applyFill="1" applyBorder="1" applyAlignment="1">
      <alignment horizontal="center" wrapText="1"/>
    </xf>
    <xf numFmtId="164" fontId="12" fillId="2" borderId="1" xfId="1" applyFont="1" applyFill="1" applyBorder="1" applyAlignment="1">
      <alignment horizontal="center" vertical="top" wrapText="1"/>
    </xf>
    <xf numFmtId="164" fontId="13" fillId="2" borderId="2" xfId="1" applyFont="1" applyFill="1" applyBorder="1" applyAlignment="1">
      <alignment horizontal="center"/>
    </xf>
    <xf numFmtId="164" fontId="13" fillId="3" borderId="4" xfId="1" applyFont="1" applyFill="1" applyBorder="1"/>
    <xf numFmtId="164" fontId="13" fillId="2" borderId="5" xfId="1" applyFont="1" applyFill="1" applyBorder="1"/>
    <xf numFmtId="164" fontId="13" fillId="2" borderId="6" xfId="1" applyFont="1" applyFill="1" applyBorder="1"/>
    <xf numFmtId="164" fontId="13" fillId="2" borderId="6" xfId="1" applyFont="1" applyFill="1" applyBorder="1" applyAlignment="1">
      <alignment horizontal="center"/>
    </xf>
    <xf numFmtId="165" fontId="13" fillId="3" borderId="6" xfId="1" applyNumberFormat="1" applyFont="1" applyFill="1" applyBorder="1" applyAlignment="1">
      <alignment horizontal="center"/>
    </xf>
    <xf numFmtId="164" fontId="13" fillId="3" borderId="7" xfId="1" applyFont="1" applyFill="1" applyBorder="1"/>
    <xf numFmtId="164" fontId="10" fillId="0" borderId="1" xfId="1" applyFont="1" applyBorder="1"/>
    <xf numFmtId="167" fontId="12" fillId="0" borderId="4" xfId="1" applyNumberFormat="1" applyFont="1" applyBorder="1"/>
    <xf numFmtId="9" fontId="10" fillId="0" borderId="8" xfId="1" applyNumberFormat="1" applyFont="1" applyBorder="1"/>
    <xf numFmtId="167" fontId="12" fillId="0" borderId="9" xfId="1" applyNumberFormat="1" applyFont="1" applyBorder="1"/>
    <xf numFmtId="164" fontId="10" fillId="0" borderId="8" xfId="1" applyFont="1" applyBorder="1"/>
    <xf numFmtId="164" fontId="10" fillId="0" borderId="32" xfId="1" applyFont="1" applyBorder="1"/>
    <xf numFmtId="0" fontId="11" fillId="0" borderId="33" xfId="0" applyFont="1" applyBorder="1"/>
    <xf numFmtId="164" fontId="10" fillId="0" borderId="33" xfId="1" applyFont="1" applyBorder="1"/>
    <xf numFmtId="166" fontId="11" fillId="0" borderId="33" xfId="0" applyNumberFormat="1" applyFont="1" applyBorder="1" applyAlignment="1">
      <alignment horizontal="center"/>
    </xf>
    <xf numFmtId="167" fontId="12" fillId="0" borderId="34" xfId="1" applyNumberFormat="1" applyFont="1" applyBorder="1"/>
    <xf numFmtId="9" fontId="9" fillId="0" borderId="22" xfId="0" applyNumberFormat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44B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2"/>
  <sheetViews>
    <sheetView tabSelected="1" topLeftCell="A19" zoomScaleNormal="100" workbookViewId="0">
      <selection activeCell="H37" sqref="H37"/>
    </sheetView>
  </sheetViews>
  <sheetFormatPr baseColWidth="10" defaultRowHeight="14.5" x14ac:dyDescent="0.35"/>
  <cols>
    <col min="3" max="3" width="60.453125" customWidth="1"/>
    <col min="6" max="6" width="13.54296875" customWidth="1"/>
  </cols>
  <sheetData>
    <row r="1" spans="2:6" ht="15.5" x14ac:dyDescent="0.35">
      <c r="B1" s="110" t="s">
        <v>124</v>
      </c>
      <c r="C1" s="111"/>
      <c r="D1" s="72" t="s">
        <v>125</v>
      </c>
      <c r="E1" s="73"/>
      <c r="F1" s="74" t="s">
        <v>0</v>
      </c>
    </row>
    <row r="2" spans="2:6" ht="15" thickBot="1" x14ac:dyDescent="0.4">
      <c r="B2" s="77" t="s">
        <v>1</v>
      </c>
      <c r="C2" s="27" t="s">
        <v>2</v>
      </c>
      <c r="D2" s="28" t="s">
        <v>3</v>
      </c>
      <c r="E2" s="78"/>
      <c r="F2" s="79" t="s">
        <v>9</v>
      </c>
    </row>
    <row r="3" spans="2:6" x14ac:dyDescent="0.35">
      <c r="B3" s="100">
        <v>1</v>
      </c>
      <c r="C3" s="101" t="s">
        <v>167</v>
      </c>
      <c r="D3" s="102">
        <v>0.38291666666666663</v>
      </c>
      <c r="E3" s="103"/>
      <c r="F3" s="104"/>
    </row>
    <row r="4" spans="2:6" x14ac:dyDescent="0.35">
      <c r="B4" s="87" t="s">
        <v>126</v>
      </c>
      <c r="C4" s="88"/>
      <c r="D4" s="90">
        <v>0.42090277777777779</v>
      </c>
      <c r="E4" s="91"/>
      <c r="F4" s="92"/>
    </row>
    <row r="5" spans="2:6" ht="15" thickBot="1" x14ac:dyDescent="0.4">
      <c r="B5" s="105">
        <v>103</v>
      </c>
      <c r="C5" s="97" t="s">
        <v>64</v>
      </c>
      <c r="D5" s="98">
        <v>0.52777777777777779</v>
      </c>
      <c r="E5" s="106"/>
      <c r="F5" s="99">
        <f>D4/D5*1100</f>
        <v>877.25</v>
      </c>
    </row>
    <row r="6" spans="2:6" ht="15.5" x14ac:dyDescent="0.35">
      <c r="B6" s="112" t="s">
        <v>127</v>
      </c>
      <c r="C6" s="113"/>
      <c r="D6" s="80" t="s">
        <v>128</v>
      </c>
      <c r="E6" s="78"/>
      <c r="F6" s="79" t="s">
        <v>0</v>
      </c>
    </row>
    <row r="7" spans="2:6" ht="15" thickBot="1" x14ac:dyDescent="0.4">
      <c r="B7" s="77" t="s">
        <v>1</v>
      </c>
      <c r="C7" s="27" t="s">
        <v>2</v>
      </c>
      <c r="D7" s="28" t="s">
        <v>3</v>
      </c>
      <c r="E7" s="78"/>
      <c r="F7" s="79" t="s">
        <v>13</v>
      </c>
    </row>
    <row r="8" spans="2:6" x14ac:dyDescent="0.35">
      <c r="B8" s="100" t="s">
        <v>130</v>
      </c>
      <c r="C8" s="101" t="s">
        <v>129</v>
      </c>
      <c r="D8" s="102">
        <v>0.39112268518518517</v>
      </c>
      <c r="E8" s="103"/>
      <c r="F8" s="104"/>
    </row>
    <row r="9" spans="2:6" x14ac:dyDescent="0.35">
      <c r="B9" s="87">
        <v>2</v>
      </c>
      <c r="C9" s="88" t="s">
        <v>131</v>
      </c>
      <c r="D9" s="90">
        <v>0.41</v>
      </c>
      <c r="E9" s="91"/>
      <c r="F9" s="92">
        <f>$D$8/D9*1000</f>
        <v>953.9577687443541</v>
      </c>
    </row>
    <row r="10" spans="2:6" ht="15" thickBot="1" x14ac:dyDescent="0.4">
      <c r="B10" s="105">
        <v>4</v>
      </c>
      <c r="C10" s="97" t="s">
        <v>183</v>
      </c>
      <c r="D10" s="98">
        <v>0.47753472222222221</v>
      </c>
      <c r="E10" s="106"/>
      <c r="F10" s="99">
        <f>$D$8/D10*1000</f>
        <v>819.04554157880705</v>
      </c>
    </row>
    <row r="11" spans="2:6" x14ac:dyDescent="0.35">
      <c r="B11" s="1"/>
      <c r="C11" s="11"/>
      <c r="D11" s="12"/>
      <c r="E11" s="13"/>
      <c r="F11" s="2"/>
    </row>
    <row r="12" spans="2:6" ht="15" thickBot="1" x14ac:dyDescent="0.4">
      <c r="B12" s="1"/>
      <c r="C12" s="11"/>
      <c r="D12" s="12"/>
      <c r="E12" s="13"/>
      <c r="F12" s="2"/>
    </row>
    <row r="13" spans="2:6" ht="15.5" x14ac:dyDescent="0.35">
      <c r="B13" s="110" t="s">
        <v>105</v>
      </c>
      <c r="C13" s="111"/>
      <c r="D13" s="72" t="s">
        <v>26</v>
      </c>
      <c r="E13" s="73"/>
      <c r="F13" s="74" t="s">
        <v>0</v>
      </c>
    </row>
    <row r="14" spans="2:6" x14ac:dyDescent="0.35">
      <c r="B14" s="75" t="s">
        <v>1</v>
      </c>
      <c r="C14" s="20" t="s">
        <v>2</v>
      </c>
      <c r="D14" s="22" t="s">
        <v>3</v>
      </c>
      <c r="E14" s="23"/>
      <c r="F14" s="76" t="s">
        <v>9</v>
      </c>
    </row>
    <row r="15" spans="2:6" x14ac:dyDescent="0.35">
      <c r="B15" s="87">
        <v>1</v>
      </c>
      <c r="C15" s="88"/>
      <c r="D15" s="90">
        <v>0.32827546296296295</v>
      </c>
      <c r="E15" s="91"/>
      <c r="F15" s="92"/>
    </row>
    <row r="16" spans="2:6" x14ac:dyDescent="0.35">
      <c r="B16" s="87"/>
      <c r="C16" s="88" t="s">
        <v>34</v>
      </c>
      <c r="D16" s="90">
        <v>0.38703703703703707</v>
      </c>
      <c r="E16" s="91"/>
      <c r="F16" s="92">
        <v>1168</v>
      </c>
    </row>
    <row r="17" spans="2:7" x14ac:dyDescent="0.35">
      <c r="B17" s="87"/>
      <c r="C17" s="88" t="s">
        <v>37</v>
      </c>
      <c r="D17" s="90">
        <v>0.40940972222222222</v>
      </c>
      <c r="E17" s="91"/>
      <c r="F17" s="92">
        <v>1105</v>
      </c>
    </row>
    <row r="18" spans="2:7" x14ac:dyDescent="0.35">
      <c r="B18" s="87"/>
      <c r="C18" s="88" t="s">
        <v>163</v>
      </c>
      <c r="D18" s="90">
        <v>0.41708333333333331</v>
      </c>
      <c r="E18" s="91"/>
      <c r="F18" s="92">
        <v>1084</v>
      </c>
    </row>
    <row r="19" spans="2:7" x14ac:dyDescent="0.35">
      <c r="B19" s="87"/>
      <c r="C19" s="88" t="s">
        <v>99</v>
      </c>
      <c r="D19" s="90">
        <v>0.4253587962962963</v>
      </c>
      <c r="E19" s="91"/>
      <c r="F19" s="92">
        <v>1063</v>
      </c>
    </row>
    <row r="20" spans="2:7" x14ac:dyDescent="0.35">
      <c r="B20" s="87"/>
      <c r="C20" s="88" t="s">
        <v>76</v>
      </c>
      <c r="D20" s="90">
        <v>0.47033564814814816</v>
      </c>
      <c r="E20" s="91"/>
      <c r="F20" s="92">
        <v>970</v>
      </c>
    </row>
    <row r="21" spans="2:7" x14ac:dyDescent="0.35">
      <c r="B21" s="87"/>
      <c r="C21" s="88" t="s">
        <v>68</v>
      </c>
      <c r="D21" s="90">
        <v>0.48230324074074077</v>
      </c>
      <c r="E21" s="91"/>
      <c r="F21" s="92">
        <v>938</v>
      </c>
    </row>
    <row r="22" spans="2:7" x14ac:dyDescent="0.35">
      <c r="B22" s="87"/>
      <c r="C22" s="88" t="s">
        <v>58</v>
      </c>
      <c r="D22" s="90">
        <v>0.50472222222222218</v>
      </c>
      <c r="E22" s="91"/>
      <c r="F22" s="92">
        <v>896</v>
      </c>
    </row>
    <row r="23" spans="2:7" x14ac:dyDescent="0.35">
      <c r="B23" s="87"/>
      <c r="C23" s="88" t="s">
        <v>164</v>
      </c>
      <c r="D23" s="90">
        <v>0.51006944444444446</v>
      </c>
      <c r="E23" s="91"/>
      <c r="F23" s="92">
        <v>887</v>
      </c>
    </row>
    <row r="24" spans="2:7" ht="15" thickBot="1" x14ac:dyDescent="0.4">
      <c r="B24" s="105"/>
      <c r="C24" s="97" t="s">
        <v>179</v>
      </c>
      <c r="D24" s="98">
        <v>0.63195601851851857</v>
      </c>
      <c r="E24" s="106"/>
      <c r="F24" s="99"/>
    </row>
    <row r="25" spans="2:7" ht="15" thickBot="1" x14ac:dyDescent="0.4"/>
    <row r="26" spans="2:7" ht="16.5" customHeight="1" x14ac:dyDescent="0.35">
      <c r="B26" s="110" t="s">
        <v>166</v>
      </c>
      <c r="C26" s="111"/>
      <c r="D26" s="72"/>
      <c r="E26" s="73"/>
      <c r="F26" s="74" t="s">
        <v>0</v>
      </c>
    </row>
    <row r="27" spans="2:7" ht="15" thickBot="1" x14ac:dyDescent="0.4">
      <c r="B27" s="77" t="s">
        <v>1</v>
      </c>
      <c r="C27" s="27" t="s">
        <v>2</v>
      </c>
      <c r="D27" s="28" t="s">
        <v>3</v>
      </c>
      <c r="E27" s="78"/>
      <c r="F27" s="79" t="s">
        <v>9</v>
      </c>
    </row>
    <row r="28" spans="2:7" x14ac:dyDescent="0.35">
      <c r="B28" s="100">
        <v>1</v>
      </c>
      <c r="C28" s="101" t="s">
        <v>178</v>
      </c>
      <c r="D28" s="102">
        <v>0.38291666666666663</v>
      </c>
      <c r="E28" s="103"/>
      <c r="F28" s="104"/>
    </row>
    <row r="29" spans="2:7" x14ac:dyDescent="0.35">
      <c r="B29" s="87"/>
      <c r="C29" s="88" t="s">
        <v>170</v>
      </c>
      <c r="D29" s="90">
        <v>0.47868055555555555</v>
      </c>
      <c r="E29" s="91"/>
      <c r="F29" s="92">
        <v>959</v>
      </c>
      <c r="G29" s="107"/>
    </row>
    <row r="30" spans="2:7" ht="15" thickBot="1" x14ac:dyDescent="0.4">
      <c r="B30" s="105"/>
      <c r="C30" s="97" t="s">
        <v>175</v>
      </c>
      <c r="D30" s="98">
        <v>0.60733796296296294</v>
      </c>
      <c r="E30" s="106"/>
      <c r="F30" s="99">
        <v>756</v>
      </c>
      <c r="G30" s="107"/>
    </row>
    <row r="31" spans="2:7" ht="15" thickBot="1" x14ac:dyDescent="0.4"/>
    <row r="32" spans="2:7" ht="15.5" x14ac:dyDescent="0.35">
      <c r="B32" s="110" t="s">
        <v>168</v>
      </c>
      <c r="C32" s="111"/>
      <c r="D32" s="72"/>
      <c r="E32" s="73"/>
      <c r="F32" s="74" t="s">
        <v>0</v>
      </c>
    </row>
    <row r="33" spans="2:8" ht="15" thickBot="1" x14ac:dyDescent="0.4">
      <c r="B33" s="77" t="s">
        <v>1</v>
      </c>
      <c r="C33" s="27" t="s">
        <v>2</v>
      </c>
      <c r="D33" s="28" t="s">
        <v>3</v>
      </c>
      <c r="E33" s="78"/>
      <c r="F33" s="79" t="s">
        <v>9</v>
      </c>
    </row>
    <row r="34" spans="2:8" x14ac:dyDescent="0.35">
      <c r="B34" s="100">
        <v>1</v>
      </c>
      <c r="C34" s="101" t="s">
        <v>177</v>
      </c>
      <c r="D34" s="102">
        <v>0.3570949074074074</v>
      </c>
      <c r="E34" s="103"/>
      <c r="F34" s="104"/>
    </row>
    <row r="35" spans="2:8" ht="15" thickBot="1" x14ac:dyDescent="0.4">
      <c r="B35" s="105"/>
      <c r="C35" s="97" t="s">
        <v>169</v>
      </c>
      <c r="D35" s="98">
        <v>0.44137731481481479</v>
      </c>
      <c r="E35" s="106"/>
      <c r="F35" s="99">
        <v>1144</v>
      </c>
    </row>
    <row r="36" spans="2:8" ht="15" thickBot="1" x14ac:dyDescent="0.4"/>
    <row r="37" spans="2:8" ht="15.5" x14ac:dyDescent="0.35">
      <c r="B37" s="110" t="s">
        <v>15</v>
      </c>
      <c r="C37" s="111"/>
      <c r="D37" s="72" t="s">
        <v>198</v>
      </c>
      <c r="E37" s="73"/>
      <c r="F37" s="74" t="s">
        <v>0</v>
      </c>
    </row>
    <row r="38" spans="2:8" ht="15" thickBot="1" x14ac:dyDescent="0.4">
      <c r="B38" s="77" t="s">
        <v>1</v>
      </c>
      <c r="C38" s="27" t="s">
        <v>2</v>
      </c>
      <c r="D38" s="28" t="s">
        <v>3</v>
      </c>
      <c r="E38" s="78"/>
      <c r="F38" s="79" t="s">
        <v>9</v>
      </c>
    </row>
    <row r="39" spans="2:8" x14ac:dyDescent="0.35">
      <c r="B39" s="100">
        <v>1</v>
      </c>
      <c r="C39" s="101" t="s">
        <v>161</v>
      </c>
      <c r="D39" s="102">
        <v>0.35521990740740739</v>
      </c>
      <c r="E39" s="103"/>
      <c r="F39" s="104"/>
    </row>
    <row r="40" spans="2:8" x14ac:dyDescent="0.35">
      <c r="B40" s="87"/>
      <c r="C40" s="88" t="s">
        <v>63</v>
      </c>
      <c r="D40" s="90">
        <v>0.48828703703703707</v>
      </c>
      <c r="E40" s="91"/>
      <c r="F40" s="92">
        <v>1036</v>
      </c>
      <c r="H40" s="108"/>
    </row>
    <row r="41" spans="2:8" ht="15" thickBot="1" x14ac:dyDescent="0.4">
      <c r="B41" s="105"/>
      <c r="C41" s="97" t="s">
        <v>173</v>
      </c>
      <c r="D41" s="98">
        <v>0.53339120370370374</v>
      </c>
      <c r="E41" s="106"/>
      <c r="F41" s="99">
        <v>948</v>
      </c>
    </row>
    <row r="42" spans="2:8" ht="15" thickBot="1" x14ac:dyDescent="0.4"/>
    <row r="43" spans="2:8" ht="15.5" x14ac:dyDescent="0.35">
      <c r="B43" s="110" t="s">
        <v>171</v>
      </c>
      <c r="C43" s="111"/>
      <c r="D43" s="72" t="s">
        <v>197</v>
      </c>
      <c r="E43" s="73"/>
      <c r="F43" s="74" t="s">
        <v>0</v>
      </c>
    </row>
    <row r="44" spans="2:8" ht="15" thickBot="1" x14ac:dyDescent="0.4">
      <c r="B44" s="77" t="s">
        <v>1</v>
      </c>
      <c r="C44" s="27" t="s">
        <v>2</v>
      </c>
      <c r="D44" s="28" t="s">
        <v>3</v>
      </c>
      <c r="E44" s="78"/>
      <c r="F44" s="79" t="s">
        <v>9</v>
      </c>
    </row>
    <row r="45" spans="2:8" x14ac:dyDescent="0.35">
      <c r="B45" s="100">
        <v>1</v>
      </c>
      <c r="C45" s="101" t="s">
        <v>189</v>
      </c>
      <c r="D45" s="102">
        <v>0.33148148148148149</v>
      </c>
      <c r="E45" s="103"/>
      <c r="F45" s="104"/>
    </row>
    <row r="46" spans="2:8" x14ac:dyDescent="0.35">
      <c r="B46" s="87"/>
      <c r="C46" s="88" t="s">
        <v>172</v>
      </c>
      <c r="D46" s="90">
        <v>0.49103009259259256</v>
      </c>
      <c r="E46" s="91"/>
      <c r="F46" s="92">
        <v>930</v>
      </c>
    </row>
    <row r="47" spans="2:8" ht="15" thickBot="1" x14ac:dyDescent="0.4">
      <c r="B47" s="105"/>
      <c r="C47" s="97" t="s">
        <v>174</v>
      </c>
      <c r="D47" s="98">
        <v>0.60319444444444448</v>
      </c>
      <c r="E47" s="106"/>
      <c r="F47" s="99">
        <v>757</v>
      </c>
      <c r="H47" s="108"/>
    </row>
    <row r="48" spans="2:8" ht="15" thickBot="1" x14ac:dyDescent="0.4"/>
    <row r="49" spans="2:7" ht="15.5" x14ac:dyDescent="0.35">
      <c r="B49" s="110" t="s">
        <v>193</v>
      </c>
      <c r="C49" s="111"/>
      <c r="D49" s="72" t="s">
        <v>194</v>
      </c>
      <c r="E49" s="73"/>
      <c r="F49" s="74" t="s">
        <v>0</v>
      </c>
    </row>
    <row r="50" spans="2:7" ht="15" thickBot="1" x14ac:dyDescent="0.4">
      <c r="B50" s="77" t="s">
        <v>1</v>
      </c>
      <c r="C50" s="27" t="s">
        <v>2</v>
      </c>
      <c r="D50" s="28" t="s">
        <v>3</v>
      </c>
      <c r="E50" s="78"/>
      <c r="F50" s="79" t="s">
        <v>9</v>
      </c>
    </row>
    <row r="51" spans="2:7" x14ac:dyDescent="0.35">
      <c r="B51" s="100">
        <v>1</v>
      </c>
      <c r="C51" s="101" t="s">
        <v>192</v>
      </c>
      <c r="D51" s="102">
        <v>0.33449074074074076</v>
      </c>
      <c r="E51" s="103"/>
      <c r="F51" s="104"/>
      <c r="G51" s="108"/>
    </row>
    <row r="52" spans="2:7" ht="15" thickBot="1" x14ac:dyDescent="0.4">
      <c r="B52" s="105"/>
      <c r="C52" s="97" t="s">
        <v>169</v>
      </c>
      <c r="D52" s="98">
        <v>0.4263657407407408</v>
      </c>
      <c r="E52" s="106"/>
      <c r="F52" s="99">
        <v>1042</v>
      </c>
    </row>
  </sheetData>
  <mergeCells count="8">
    <mergeCell ref="B49:C49"/>
    <mergeCell ref="B37:C37"/>
    <mergeCell ref="B43:C43"/>
    <mergeCell ref="B1:C1"/>
    <mergeCell ref="B13:C13"/>
    <mergeCell ref="B26:C26"/>
    <mergeCell ref="B6:C6"/>
    <mergeCell ref="B32:C3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workbookViewId="0">
      <selection activeCell="E5" sqref="E5"/>
    </sheetView>
  </sheetViews>
  <sheetFormatPr baseColWidth="10" defaultRowHeight="14.5" x14ac:dyDescent="0.35"/>
  <cols>
    <col min="1" max="1" width="15.453125" customWidth="1"/>
    <col min="2" max="2" width="14.7265625" customWidth="1"/>
    <col min="3" max="3" width="46.453125" customWidth="1"/>
  </cols>
  <sheetData>
    <row r="1" spans="1:5" ht="16.5" customHeight="1" x14ac:dyDescent="0.35">
      <c r="A1" s="25" t="s">
        <v>5</v>
      </c>
      <c r="B1" s="110" t="s">
        <v>83</v>
      </c>
      <c r="C1" s="114"/>
      <c r="D1" s="36" t="s">
        <v>6</v>
      </c>
      <c r="E1" s="37" t="s">
        <v>82</v>
      </c>
    </row>
    <row r="2" spans="1:5" ht="15" thickBot="1" x14ac:dyDescent="0.4">
      <c r="A2" s="25" t="s">
        <v>12</v>
      </c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A3" s="25"/>
      <c r="B3" s="45">
        <v>1</v>
      </c>
      <c r="C3" s="46" t="s">
        <v>146</v>
      </c>
      <c r="D3" s="47">
        <v>3.9120370370370368E-2</v>
      </c>
      <c r="E3" s="55"/>
    </row>
    <row r="4" spans="1:5" x14ac:dyDescent="0.35">
      <c r="B4" s="48">
        <v>18</v>
      </c>
      <c r="C4" s="54">
        <v>0.1</v>
      </c>
      <c r="D4" s="42">
        <v>4.0868055555555553E-2</v>
      </c>
      <c r="E4" s="49"/>
    </row>
    <row r="5" spans="1:5" x14ac:dyDescent="0.35">
      <c r="B5" s="48">
        <v>66</v>
      </c>
      <c r="C5" s="54" t="s">
        <v>84</v>
      </c>
      <c r="D5" s="43">
        <v>4.4733796296296292E-2</v>
      </c>
      <c r="E5" s="49">
        <f>$D$4/D5*1100</f>
        <v>1004.9417852522639</v>
      </c>
    </row>
    <row r="6" spans="1:5" x14ac:dyDescent="0.35">
      <c r="B6" s="48">
        <v>84</v>
      </c>
      <c r="C6" s="30" t="s">
        <v>85</v>
      </c>
      <c r="D6" s="43">
        <v>4.5983796296296293E-2</v>
      </c>
      <c r="E6" s="49">
        <f t="shared" ref="E6:E11" si="0">$D$4/D6*1100</f>
        <v>977.62396174175683</v>
      </c>
    </row>
    <row r="7" spans="1:5" x14ac:dyDescent="0.35">
      <c r="B7" s="48">
        <v>86</v>
      </c>
      <c r="C7" s="30" t="s">
        <v>86</v>
      </c>
      <c r="D7" s="43">
        <v>4.6030092592592588E-2</v>
      </c>
      <c r="E7" s="49">
        <f t="shared" si="0"/>
        <v>976.64068393261255</v>
      </c>
    </row>
    <row r="8" spans="1:5" x14ac:dyDescent="0.35">
      <c r="B8" s="48">
        <v>98</v>
      </c>
      <c r="C8" s="54" t="s">
        <v>87</v>
      </c>
      <c r="D8" s="43">
        <v>4.6979166666666662E-2</v>
      </c>
      <c r="E8" s="49">
        <f t="shared" si="0"/>
        <v>956.91056910569114</v>
      </c>
    </row>
    <row r="9" spans="1:5" x14ac:dyDescent="0.35">
      <c r="B9" s="48">
        <v>111</v>
      </c>
      <c r="C9" s="30" t="s">
        <v>88</v>
      </c>
      <c r="D9" s="43">
        <v>4.8344907407407406E-2</v>
      </c>
      <c r="E9" s="49">
        <f t="shared" si="0"/>
        <v>929.87790280105332</v>
      </c>
    </row>
    <row r="10" spans="1:5" x14ac:dyDescent="0.35">
      <c r="B10" s="48">
        <v>128</v>
      </c>
      <c r="C10" s="30" t="s">
        <v>89</v>
      </c>
      <c r="D10" s="43">
        <v>5.1215277777777783E-2</v>
      </c>
      <c r="E10" s="49">
        <f t="shared" si="0"/>
        <v>877.76271186440658</v>
      </c>
    </row>
    <row r="11" spans="1:5" ht="15" thickBot="1" x14ac:dyDescent="0.4">
      <c r="B11" s="50">
        <v>171</v>
      </c>
      <c r="C11" s="60" t="s">
        <v>90</v>
      </c>
      <c r="D11" s="52">
        <v>6.2407407407407411E-2</v>
      </c>
      <c r="E11" s="53">
        <f t="shared" si="0"/>
        <v>720.34495548961411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6"/>
  <sheetViews>
    <sheetView workbookViewId="0">
      <selection activeCell="C3" sqref="C3"/>
    </sheetView>
  </sheetViews>
  <sheetFormatPr baseColWidth="10" defaultRowHeight="14.5" x14ac:dyDescent="0.35"/>
  <cols>
    <col min="1" max="1" width="14" style="5" customWidth="1"/>
    <col min="2" max="2" width="14.26953125" customWidth="1"/>
    <col min="3" max="3" width="45.7265625" customWidth="1"/>
    <col min="4" max="4" width="13.7265625" customWidth="1"/>
  </cols>
  <sheetData>
    <row r="1" spans="1:5" ht="16.5" customHeight="1" x14ac:dyDescent="0.35">
      <c r="A1" s="5" t="s">
        <v>5</v>
      </c>
      <c r="B1" s="110" t="s">
        <v>22</v>
      </c>
      <c r="C1" s="114"/>
      <c r="D1" s="36" t="s">
        <v>23</v>
      </c>
      <c r="E1" s="37" t="s">
        <v>91</v>
      </c>
    </row>
    <row r="2" spans="1:5" ht="15" thickBot="1" x14ac:dyDescent="0.4">
      <c r="A2" s="5" t="s">
        <v>12</v>
      </c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145</v>
      </c>
      <c r="D3" s="47">
        <v>0.16369212962962962</v>
      </c>
      <c r="E3" s="55"/>
    </row>
    <row r="4" spans="1:5" x14ac:dyDescent="0.35">
      <c r="B4" s="48">
        <v>31</v>
      </c>
      <c r="C4" s="54">
        <v>0.1</v>
      </c>
      <c r="D4" s="42">
        <v>0.18254629629629629</v>
      </c>
      <c r="E4" s="49"/>
    </row>
    <row r="5" spans="1:5" x14ac:dyDescent="0.35">
      <c r="B5" s="48">
        <v>34</v>
      </c>
      <c r="C5" s="54" t="s">
        <v>92</v>
      </c>
      <c r="D5" s="43">
        <v>0.18297453703703703</v>
      </c>
      <c r="E5" s="49">
        <f>$D$4/D5*1100</f>
        <v>1097.4255171105067</v>
      </c>
    </row>
    <row r="6" spans="1:5" x14ac:dyDescent="0.35">
      <c r="B6" s="48">
        <v>48</v>
      </c>
      <c r="C6" s="30" t="s">
        <v>36</v>
      </c>
      <c r="D6" s="43">
        <v>0.18642361111111114</v>
      </c>
      <c r="E6" s="49">
        <f t="shared" ref="E6:E16" si="0">$D$4/D6*1100</f>
        <v>1077.1217483081887</v>
      </c>
    </row>
    <row r="7" spans="1:5" x14ac:dyDescent="0.35">
      <c r="B7" s="48">
        <v>54</v>
      </c>
      <c r="C7" s="30" t="s">
        <v>45</v>
      </c>
      <c r="D7" s="43">
        <v>0.18918981481481481</v>
      </c>
      <c r="E7" s="49">
        <f t="shared" si="0"/>
        <v>1061.3728129205922</v>
      </c>
    </row>
    <row r="8" spans="1:5" x14ac:dyDescent="0.35">
      <c r="B8" s="48">
        <v>75</v>
      </c>
      <c r="C8" s="54" t="s">
        <v>48</v>
      </c>
      <c r="D8" s="43">
        <v>0.19609953703703706</v>
      </c>
      <c r="E8" s="49">
        <f t="shared" si="0"/>
        <v>1023.974502744496</v>
      </c>
    </row>
    <row r="9" spans="1:5" x14ac:dyDescent="0.35">
      <c r="B9" s="48">
        <v>83</v>
      </c>
      <c r="C9" s="30" t="s">
        <v>42</v>
      </c>
      <c r="D9" s="43">
        <v>0.19723379629629631</v>
      </c>
      <c r="E9" s="49">
        <f t="shared" si="0"/>
        <v>1018.08579308726</v>
      </c>
    </row>
    <row r="10" spans="1:5" x14ac:dyDescent="0.35">
      <c r="B10" s="48">
        <v>85</v>
      </c>
      <c r="C10" s="30" t="s">
        <v>43</v>
      </c>
      <c r="D10" s="43">
        <v>0.19777777777777775</v>
      </c>
      <c r="E10" s="49">
        <f t="shared" si="0"/>
        <v>1015.2855805243447</v>
      </c>
    </row>
    <row r="11" spans="1:5" x14ac:dyDescent="0.35">
      <c r="B11" s="48">
        <v>100</v>
      </c>
      <c r="C11" s="54" t="s">
        <v>40</v>
      </c>
      <c r="D11" s="43">
        <v>0.20149305555555555</v>
      </c>
      <c r="E11" s="49">
        <f t="shared" si="0"/>
        <v>996.5649951174679</v>
      </c>
    </row>
    <row r="12" spans="1:5" x14ac:dyDescent="0.35">
      <c r="B12" s="48">
        <v>111</v>
      </c>
      <c r="C12" s="30" t="s">
        <v>46</v>
      </c>
      <c r="D12" s="43">
        <v>0.20458333333333334</v>
      </c>
      <c r="E12" s="49">
        <f t="shared" si="0"/>
        <v>981.51165422041186</v>
      </c>
    </row>
    <row r="13" spans="1:5" x14ac:dyDescent="0.35">
      <c r="B13" s="48">
        <v>136</v>
      </c>
      <c r="C13" s="30" t="s">
        <v>93</v>
      </c>
      <c r="D13" s="43">
        <v>0.21069444444444443</v>
      </c>
      <c r="E13" s="49">
        <f t="shared" si="0"/>
        <v>953.0432871896287</v>
      </c>
    </row>
    <row r="14" spans="1:5" x14ac:dyDescent="0.35">
      <c r="B14" s="48">
        <v>210</v>
      </c>
      <c r="C14" s="30" t="s">
        <v>94</v>
      </c>
      <c r="D14" s="43">
        <v>0.22684027777777779</v>
      </c>
      <c r="E14" s="49">
        <f t="shared" si="0"/>
        <v>885.20842900147954</v>
      </c>
    </row>
    <row r="15" spans="1:5" x14ac:dyDescent="0.35">
      <c r="B15" s="48">
        <v>270</v>
      </c>
      <c r="C15" s="30" t="s">
        <v>58</v>
      </c>
      <c r="D15" s="43">
        <v>0.24498842592592593</v>
      </c>
      <c r="E15" s="49">
        <f t="shared" si="0"/>
        <v>819.63433646714225</v>
      </c>
    </row>
    <row r="16" spans="1:5" ht="15" thickBot="1" x14ac:dyDescent="0.4">
      <c r="B16" s="50">
        <v>278</v>
      </c>
      <c r="C16" s="51" t="s">
        <v>51</v>
      </c>
      <c r="D16" s="52">
        <v>0.24876157407407407</v>
      </c>
      <c r="E16" s="53">
        <f t="shared" si="0"/>
        <v>807.20234494951842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3"/>
  <sheetViews>
    <sheetView workbookViewId="0">
      <selection activeCell="C3" sqref="C3"/>
    </sheetView>
  </sheetViews>
  <sheetFormatPr baseColWidth="10" defaultRowHeight="14.5" x14ac:dyDescent="0.35"/>
  <cols>
    <col min="1" max="1" width="13.26953125" customWidth="1"/>
    <col min="2" max="2" width="15" customWidth="1"/>
    <col min="3" max="3" width="46.26953125" customWidth="1"/>
    <col min="4" max="4" width="18.1796875" bestFit="1" customWidth="1"/>
  </cols>
  <sheetData>
    <row r="1" spans="1:5" ht="16.5" customHeight="1" x14ac:dyDescent="0.35">
      <c r="A1" s="5" t="s">
        <v>5</v>
      </c>
      <c r="B1" s="110" t="s">
        <v>24</v>
      </c>
      <c r="C1" s="114"/>
      <c r="D1" s="36" t="s">
        <v>8</v>
      </c>
      <c r="E1" s="37" t="s">
        <v>97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144</v>
      </c>
      <c r="D3" s="47">
        <v>9.1446759259259255E-2</v>
      </c>
      <c r="E3" s="55"/>
    </row>
    <row r="4" spans="1:5" x14ac:dyDescent="0.35">
      <c r="B4" s="48">
        <v>5</v>
      </c>
      <c r="C4" s="30" t="s">
        <v>33</v>
      </c>
      <c r="D4" s="42">
        <v>9.6967592592592591E-2</v>
      </c>
      <c r="E4" s="49">
        <f>$D$11/D4*1000</f>
        <v>1093.4590594413942</v>
      </c>
    </row>
    <row r="5" spans="1:5" x14ac:dyDescent="0.35">
      <c r="B5" s="48">
        <v>10</v>
      </c>
      <c r="C5" s="54" t="s">
        <v>34</v>
      </c>
      <c r="D5" s="43">
        <v>9.9050925925925917E-2</v>
      </c>
      <c r="E5" s="49">
        <f t="shared" ref="E5:E23" si="0">$D$11/D5*1000</f>
        <v>1070.4603879411079</v>
      </c>
    </row>
    <row r="6" spans="1:5" x14ac:dyDescent="0.35">
      <c r="B6" s="48">
        <v>13</v>
      </c>
      <c r="C6" s="30" t="s">
        <v>36</v>
      </c>
      <c r="D6" s="43">
        <v>9.9791666666666667E-2</v>
      </c>
      <c r="E6" s="49">
        <f t="shared" si="0"/>
        <v>1062.514497796335</v>
      </c>
    </row>
    <row r="7" spans="1:5" x14ac:dyDescent="0.35">
      <c r="B7" s="48">
        <v>20</v>
      </c>
      <c r="C7" s="30" t="s">
        <v>46</v>
      </c>
      <c r="D7" s="43">
        <v>0.1014236111111111</v>
      </c>
      <c r="E7" s="49">
        <f t="shared" si="0"/>
        <v>1045.4182357640079</v>
      </c>
    </row>
    <row r="8" spans="1:5" x14ac:dyDescent="0.35">
      <c r="B8" s="48">
        <v>30</v>
      </c>
      <c r="C8" s="54" t="s">
        <v>37</v>
      </c>
      <c r="D8" s="43">
        <v>0.10439814814814814</v>
      </c>
      <c r="E8" s="49">
        <f t="shared" si="0"/>
        <v>1015.6319290465632</v>
      </c>
    </row>
    <row r="9" spans="1:5" x14ac:dyDescent="0.35">
      <c r="B9" s="48">
        <v>34</v>
      </c>
      <c r="C9" s="30" t="s">
        <v>35</v>
      </c>
      <c r="D9" s="43">
        <v>0.10523148148148148</v>
      </c>
      <c r="E9" s="49">
        <f t="shared" si="0"/>
        <v>1007.5890893092829</v>
      </c>
    </row>
    <row r="10" spans="1:5" x14ac:dyDescent="0.35">
      <c r="B10" s="48">
        <v>40</v>
      </c>
      <c r="C10" s="30" t="s">
        <v>38</v>
      </c>
      <c r="D10" s="43">
        <v>0.10569444444444444</v>
      </c>
      <c r="E10" s="49">
        <f t="shared" si="0"/>
        <v>1003.1756460797196</v>
      </c>
    </row>
    <row r="11" spans="1:5" x14ac:dyDescent="0.35">
      <c r="B11" s="48">
        <v>43</v>
      </c>
      <c r="C11" s="54">
        <v>0.1</v>
      </c>
      <c r="D11" s="43">
        <v>0.10603009259259259</v>
      </c>
      <c r="E11" s="49"/>
    </row>
    <row r="12" spans="1:5" x14ac:dyDescent="0.35">
      <c r="B12" s="48">
        <v>54</v>
      </c>
      <c r="C12" s="30" t="s">
        <v>43</v>
      </c>
      <c r="D12" s="43">
        <v>0.10850694444444443</v>
      </c>
      <c r="E12" s="49">
        <f t="shared" si="0"/>
        <v>977.1733333333334</v>
      </c>
    </row>
    <row r="13" spans="1:5" x14ac:dyDescent="0.35">
      <c r="B13" s="48">
        <v>126</v>
      </c>
      <c r="C13" s="30" t="s">
        <v>75</v>
      </c>
      <c r="D13" s="43">
        <v>0.11484953703703704</v>
      </c>
      <c r="E13" s="49">
        <f t="shared" si="0"/>
        <v>923.20870704424067</v>
      </c>
    </row>
    <row r="14" spans="1:5" x14ac:dyDescent="0.35">
      <c r="B14" s="48">
        <v>152</v>
      </c>
      <c r="C14" s="30" t="s">
        <v>56</v>
      </c>
      <c r="D14" s="43">
        <v>0.11706018518518518</v>
      </c>
      <c r="E14" s="49">
        <f t="shared" si="0"/>
        <v>905.77417441170655</v>
      </c>
    </row>
    <row r="15" spans="1:5" x14ac:dyDescent="0.35">
      <c r="B15" s="48">
        <v>176</v>
      </c>
      <c r="C15" s="30" t="s">
        <v>65</v>
      </c>
      <c r="D15" s="43">
        <v>0.11890046296296297</v>
      </c>
      <c r="E15" s="49">
        <f t="shared" si="0"/>
        <v>891.75508614815521</v>
      </c>
    </row>
    <row r="16" spans="1:5" x14ac:dyDescent="0.35">
      <c r="B16" s="48">
        <v>177</v>
      </c>
      <c r="C16" s="30" t="s">
        <v>76</v>
      </c>
      <c r="D16" s="43">
        <v>0.11898148148148148</v>
      </c>
      <c r="E16" s="49">
        <f t="shared" si="0"/>
        <v>891.14785992217901</v>
      </c>
    </row>
    <row r="17" spans="2:5" x14ac:dyDescent="0.35">
      <c r="B17" s="48">
        <v>207</v>
      </c>
      <c r="C17" s="30" t="s">
        <v>77</v>
      </c>
      <c r="D17" s="43">
        <v>0.12111111111111111</v>
      </c>
      <c r="E17" s="49">
        <f t="shared" si="0"/>
        <v>875.47782874617735</v>
      </c>
    </row>
    <row r="18" spans="2:5" x14ac:dyDescent="0.35">
      <c r="B18" s="48">
        <v>243</v>
      </c>
      <c r="C18" s="30" t="s">
        <v>95</v>
      </c>
      <c r="D18" s="43">
        <v>0.12569444444444444</v>
      </c>
      <c r="E18" s="49">
        <f t="shared" si="0"/>
        <v>843.5543278084715</v>
      </c>
    </row>
    <row r="19" spans="2:5" x14ac:dyDescent="0.35">
      <c r="B19" s="48">
        <v>245</v>
      </c>
      <c r="C19" s="30" t="s">
        <v>64</v>
      </c>
      <c r="D19" s="43">
        <v>0.12582175925925926</v>
      </c>
      <c r="E19" s="49">
        <f t="shared" si="0"/>
        <v>842.70076349921806</v>
      </c>
    </row>
    <row r="20" spans="2:5" x14ac:dyDescent="0.35">
      <c r="B20" s="48">
        <v>271</v>
      </c>
      <c r="C20" s="30" t="s">
        <v>69</v>
      </c>
      <c r="D20" s="42">
        <v>0.12767361111111111</v>
      </c>
      <c r="E20" s="57">
        <f t="shared" si="0"/>
        <v>830.47774453811985</v>
      </c>
    </row>
    <row r="21" spans="2:5" x14ac:dyDescent="0.35">
      <c r="B21" s="48">
        <v>273</v>
      </c>
      <c r="C21" s="30" t="s">
        <v>96</v>
      </c>
      <c r="D21" s="42">
        <v>0.12771990740740741</v>
      </c>
      <c r="E21" s="57">
        <f t="shared" si="0"/>
        <v>830.17671046669682</v>
      </c>
    </row>
    <row r="22" spans="2:5" x14ac:dyDescent="0.35">
      <c r="B22" s="48">
        <v>289</v>
      </c>
      <c r="C22" s="30" t="s">
        <v>58</v>
      </c>
      <c r="D22" s="42">
        <v>0.12923611111111111</v>
      </c>
      <c r="E22" s="49">
        <f t="shared" si="0"/>
        <v>820.43704101737421</v>
      </c>
    </row>
    <row r="23" spans="2:5" ht="15" thickBot="1" x14ac:dyDescent="0.4">
      <c r="B23" s="50">
        <v>291</v>
      </c>
      <c r="C23" s="60" t="s">
        <v>68</v>
      </c>
      <c r="D23" s="52">
        <v>0.12937499999999999</v>
      </c>
      <c r="E23" s="53">
        <f t="shared" si="0"/>
        <v>819.55627124709247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workbookViewId="0">
      <selection activeCell="C3" sqref="C3"/>
    </sheetView>
  </sheetViews>
  <sheetFormatPr baseColWidth="10" defaultRowHeight="14.5" x14ac:dyDescent="0.35"/>
  <cols>
    <col min="3" max="3" width="45.453125" customWidth="1"/>
    <col min="4" max="4" width="18.1796875" bestFit="1" customWidth="1"/>
  </cols>
  <sheetData>
    <row r="1" spans="1:5" ht="16.5" customHeight="1" x14ac:dyDescent="0.35">
      <c r="A1" t="s">
        <v>5</v>
      </c>
      <c r="B1" s="110" t="s">
        <v>10</v>
      </c>
      <c r="C1" s="114"/>
      <c r="D1" s="36" t="s">
        <v>8</v>
      </c>
      <c r="E1" s="37" t="s">
        <v>29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143</v>
      </c>
      <c r="D3" s="47">
        <v>7.9988425925925921E-2</v>
      </c>
      <c r="E3" s="55"/>
    </row>
    <row r="4" spans="1:5" x14ac:dyDescent="0.35">
      <c r="B4" s="48">
        <v>12</v>
      </c>
      <c r="C4" s="54" t="s">
        <v>33</v>
      </c>
      <c r="D4" s="42">
        <v>8.8159722222222223E-2</v>
      </c>
      <c r="E4" s="49">
        <f>$D$5/D4*1000</f>
        <v>1004.0698437705133</v>
      </c>
    </row>
    <row r="5" spans="1:5" x14ac:dyDescent="0.35">
      <c r="B5" s="48">
        <v>13</v>
      </c>
      <c r="C5" s="54">
        <v>0.1</v>
      </c>
      <c r="D5" s="43">
        <v>8.851851851851851E-2</v>
      </c>
      <c r="E5" s="49"/>
    </row>
    <row r="6" spans="1:5" x14ac:dyDescent="0.35">
      <c r="B6" s="48">
        <v>16</v>
      </c>
      <c r="C6" s="30" t="s">
        <v>35</v>
      </c>
      <c r="D6" s="43">
        <v>9.2210648148148153E-2</v>
      </c>
      <c r="E6" s="49">
        <f t="shared" ref="E6:E13" si="0">$D$5/D6*1000</f>
        <v>959.95983431655566</v>
      </c>
    </row>
    <row r="7" spans="1:5" x14ac:dyDescent="0.35">
      <c r="B7" s="48">
        <v>17</v>
      </c>
      <c r="C7" s="30" t="s">
        <v>45</v>
      </c>
      <c r="D7" s="43">
        <v>9.2337962962962969E-2</v>
      </c>
      <c r="E7" s="49">
        <f t="shared" si="0"/>
        <v>958.63624968663805</v>
      </c>
    </row>
    <row r="8" spans="1:5" x14ac:dyDescent="0.35">
      <c r="B8" s="48">
        <v>20</v>
      </c>
      <c r="C8" s="54" t="s">
        <v>46</v>
      </c>
      <c r="D8" s="43">
        <v>9.481481481481481E-2</v>
      </c>
      <c r="E8" s="49">
        <f t="shared" si="0"/>
        <v>933.59375</v>
      </c>
    </row>
    <row r="9" spans="1:5" x14ac:dyDescent="0.35">
      <c r="B9" s="48">
        <v>31</v>
      </c>
      <c r="C9" s="30" t="s">
        <v>44</v>
      </c>
      <c r="D9" s="43">
        <v>9.8472222222222225E-2</v>
      </c>
      <c r="E9" s="49">
        <f t="shared" si="0"/>
        <v>898.91866478608358</v>
      </c>
    </row>
    <row r="10" spans="1:5" x14ac:dyDescent="0.35">
      <c r="B10" s="48">
        <v>47</v>
      </c>
      <c r="C10" s="30" t="s">
        <v>49</v>
      </c>
      <c r="D10" s="43">
        <v>0.10155092592592592</v>
      </c>
      <c r="E10" s="49">
        <f t="shared" si="0"/>
        <v>871.66628675632546</v>
      </c>
    </row>
    <row r="11" spans="1:5" x14ac:dyDescent="0.35">
      <c r="B11" s="48">
        <v>53</v>
      </c>
      <c r="C11" s="54" t="s">
        <v>75</v>
      </c>
      <c r="D11" s="43">
        <v>0.10440972222222222</v>
      </c>
      <c r="E11" s="49">
        <f t="shared" si="0"/>
        <v>847.79957876066942</v>
      </c>
    </row>
    <row r="12" spans="1:5" x14ac:dyDescent="0.35">
      <c r="B12" s="48">
        <v>69</v>
      </c>
      <c r="C12" s="30" t="s">
        <v>55</v>
      </c>
      <c r="D12" s="43">
        <v>0.10734953703703703</v>
      </c>
      <c r="E12" s="49">
        <f t="shared" si="0"/>
        <v>824.58221024258751</v>
      </c>
    </row>
    <row r="13" spans="1:5" ht="15" thickBot="1" x14ac:dyDescent="0.4">
      <c r="B13" s="50">
        <v>116</v>
      </c>
      <c r="C13" s="51" t="s">
        <v>51</v>
      </c>
      <c r="D13" s="52">
        <v>0.11978009259259259</v>
      </c>
      <c r="E13" s="53">
        <f t="shared" si="0"/>
        <v>739.00859986472108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"/>
  <sheetViews>
    <sheetView workbookViewId="0">
      <selection activeCell="B1" sqref="B1:C1"/>
    </sheetView>
  </sheetViews>
  <sheetFormatPr baseColWidth="10" defaultRowHeight="14.5" x14ac:dyDescent="0.35"/>
  <cols>
    <col min="1" max="1" width="15.26953125" customWidth="1"/>
    <col min="3" max="3" width="45.453125" customWidth="1"/>
    <col min="4" max="4" width="18.1796875" bestFit="1" customWidth="1"/>
  </cols>
  <sheetData>
    <row r="1" spans="1:5" ht="16.5" customHeight="1" x14ac:dyDescent="0.35">
      <c r="A1" s="5"/>
      <c r="B1" s="110" t="s">
        <v>160</v>
      </c>
      <c r="C1" s="114"/>
      <c r="D1" s="36">
        <v>70.3</v>
      </c>
      <c r="E1" s="37" t="s">
        <v>162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161</v>
      </c>
      <c r="D3" s="47">
        <v>7.9988425925925921E-2</v>
      </c>
      <c r="E3" s="55"/>
    </row>
    <row r="4" spans="1:5" x14ac:dyDescent="0.35">
      <c r="B4" s="48">
        <v>66</v>
      </c>
      <c r="C4" s="30" t="s">
        <v>99</v>
      </c>
      <c r="D4" s="42">
        <v>0.18347222222222223</v>
      </c>
      <c r="E4" s="49">
        <f>$D$7/D4*1000</f>
        <v>1064.282109512995</v>
      </c>
    </row>
    <row r="5" spans="1:5" x14ac:dyDescent="0.35">
      <c r="B5" s="48">
        <v>68</v>
      </c>
      <c r="C5" s="54" t="s">
        <v>34</v>
      </c>
      <c r="D5" s="42">
        <v>0.18350694444444446</v>
      </c>
      <c r="E5" s="49">
        <f>$D$7/D5*1000</f>
        <v>1064.0807316304004</v>
      </c>
    </row>
    <row r="6" spans="1:5" x14ac:dyDescent="0.35">
      <c r="B6" s="48">
        <v>102</v>
      </c>
      <c r="C6" s="54" t="s">
        <v>37</v>
      </c>
      <c r="D6" s="42">
        <v>0.18725694444444443</v>
      </c>
      <c r="E6" s="49">
        <f>$D$7/D6*1000</f>
        <v>1042.7714939118612</v>
      </c>
    </row>
    <row r="7" spans="1:5" x14ac:dyDescent="0.35">
      <c r="B7" s="48">
        <v>189</v>
      </c>
      <c r="C7" s="54">
        <v>0.1</v>
      </c>
      <c r="D7" s="43">
        <v>0.19526620370370371</v>
      </c>
      <c r="E7" s="49"/>
    </row>
    <row r="8" spans="1:5" x14ac:dyDescent="0.35">
      <c r="B8" s="48">
        <v>359</v>
      </c>
      <c r="C8" s="30" t="s">
        <v>163</v>
      </c>
      <c r="D8" s="43">
        <v>0.20674768518518519</v>
      </c>
      <c r="E8" s="49">
        <f t="shared" ref="E8:E12" si="0">$D$7/D8*1000</f>
        <v>944.46621508145324</v>
      </c>
    </row>
    <row r="9" spans="1:5" x14ac:dyDescent="0.35">
      <c r="B9" s="48">
        <v>683</v>
      </c>
      <c r="C9" s="30" t="s">
        <v>76</v>
      </c>
      <c r="D9" s="43">
        <v>0.22376157407407407</v>
      </c>
      <c r="E9" s="49">
        <f t="shared" si="0"/>
        <v>872.65297677546175</v>
      </c>
    </row>
    <row r="10" spans="1:5" x14ac:dyDescent="0.35">
      <c r="B10" s="48">
        <v>92</v>
      </c>
      <c r="C10" s="30" t="s">
        <v>165</v>
      </c>
      <c r="D10" s="43">
        <v>0.234375</v>
      </c>
      <c r="E10" s="49">
        <f t="shared" si="0"/>
        <v>833.1358024691358</v>
      </c>
    </row>
    <row r="11" spans="1:5" x14ac:dyDescent="0.35">
      <c r="B11" s="48">
        <v>969</v>
      </c>
      <c r="C11" s="54" t="s">
        <v>164</v>
      </c>
      <c r="D11" s="43">
        <v>0.23934027777777778</v>
      </c>
      <c r="E11" s="49">
        <f t="shared" si="0"/>
        <v>815.85183035930174</v>
      </c>
    </row>
    <row r="12" spans="1:5" ht="15" thickBot="1" x14ac:dyDescent="0.4">
      <c r="B12" s="50">
        <v>1388</v>
      </c>
      <c r="C12" s="51" t="s">
        <v>179</v>
      </c>
      <c r="D12" s="52">
        <v>0.27688657407407408</v>
      </c>
      <c r="E12" s="53">
        <f t="shared" si="0"/>
        <v>705.22091710905818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"/>
  <sheetViews>
    <sheetView workbookViewId="0">
      <selection activeCell="H38" sqref="H38"/>
    </sheetView>
  </sheetViews>
  <sheetFormatPr baseColWidth="10" defaultRowHeight="14.5" x14ac:dyDescent="0.35"/>
  <cols>
    <col min="1" max="1" width="13.26953125" customWidth="1"/>
    <col min="3" max="3" width="35.81640625" customWidth="1"/>
    <col min="4" max="4" width="8.54296875" customWidth="1"/>
    <col min="7" max="7" width="12.453125" customWidth="1"/>
  </cols>
  <sheetData>
    <row r="1" spans="1:7" ht="16.5" customHeight="1" x14ac:dyDescent="0.35">
      <c r="A1" s="5"/>
      <c r="B1" s="110" t="s">
        <v>30</v>
      </c>
      <c r="C1" s="114"/>
      <c r="D1" s="36" t="s">
        <v>31</v>
      </c>
      <c r="E1" s="72" t="s">
        <v>132</v>
      </c>
      <c r="F1" s="73"/>
      <c r="G1" s="74" t="s">
        <v>0</v>
      </c>
    </row>
    <row r="2" spans="1:7" x14ac:dyDescent="0.35">
      <c r="B2" s="75" t="s">
        <v>1</v>
      </c>
      <c r="C2" s="20" t="s">
        <v>2</v>
      </c>
      <c r="D2" s="21"/>
      <c r="E2" s="22" t="s">
        <v>3</v>
      </c>
      <c r="F2" s="23"/>
      <c r="G2" s="76" t="s">
        <v>4</v>
      </c>
    </row>
    <row r="3" spans="1:7" x14ac:dyDescent="0.35">
      <c r="B3" s="81">
        <v>1</v>
      </c>
      <c r="C3" s="82" t="s">
        <v>134</v>
      </c>
      <c r="D3" s="83"/>
      <c r="E3" s="84">
        <v>0.1925</v>
      </c>
      <c r="F3" s="85"/>
      <c r="G3" s="86"/>
    </row>
    <row r="4" spans="1:7" x14ac:dyDescent="0.35">
      <c r="B4" s="87" t="s">
        <v>133</v>
      </c>
      <c r="C4" s="88"/>
      <c r="D4" s="89"/>
      <c r="E4" s="90">
        <v>0.22965277777777779</v>
      </c>
      <c r="F4" s="91"/>
      <c r="G4" s="92"/>
    </row>
    <row r="5" spans="1:7" x14ac:dyDescent="0.35">
      <c r="B5" s="93">
        <v>585</v>
      </c>
      <c r="C5" s="94" t="s">
        <v>137</v>
      </c>
      <c r="D5" s="88"/>
      <c r="E5" s="90">
        <v>0.26430555555555557</v>
      </c>
      <c r="F5" s="88"/>
      <c r="G5" s="92">
        <f t="shared" ref="G5:G10" si="0">E$4/E5*1000</f>
        <v>868.89122438255379</v>
      </c>
    </row>
    <row r="6" spans="1:7" x14ac:dyDescent="0.35">
      <c r="B6" s="93">
        <v>636</v>
      </c>
      <c r="C6" s="94" t="s">
        <v>138</v>
      </c>
      <c r="D6" s="88"/>
      <c r="E6" s="90">
        <v>0.26724537037037038</v>
      </c>
      <c r="F6" s="88"/>
      <c r="G6" s="92">
        <f t="shared" si="0"/>
        <v>859.3330446080555</v>
      </c>
    </row>
    <row r="7" spans="1:7" x14ac:dyDescent="0.35">
      <c r="B7" s="93">
        <v>788</v>
      </c>
      <c r="C7" s="94" t="s">
        <v>139</v>
      </c>
      <c r="D7" s="88"/>
      <c r="E7" s="90">
        <v>0.27788194444444442</v>
      </c>
      <c r="F7" s="88"/>
      <c r="G7" s="92">
        <f t="shared" si="0"/>
        <v>826.44008496813706</v>
      </c>
    </row>
    <row r="8" spans="1:7" x14ac:dyDescent="0.35">
      <c r="B8" s="93">
        <v>791</v>
      </c>
      <c r="C8" s="94" t="s">
        <v>96</v>
      </c>
      <c r="D8" s="88"/>
      <c r="E8" s="90">
        <v>0.27803240740740742</v>
      </c>
      <c r="F8" s="88"/>
      <c r="G8" s="92">
        <f t="shared" si="0"/>
        <v>825.99283989676132</v>
      </c>
    </row>
    <row r="9" spans="1:7" x14ac:dyDescent="0.35">
      <c r="B9" s="93">
        <v>1030</v>
      </c>
      <c r="C9" s="94" t="s">
        <v>140</v>
      </c>
      <c r="D9" s="88"/>
      <c r="E9" s="90">
        <v>0.29629629629629628</v>
      </c>
      <c r="F9" s="88"/>
      <c r="G9" s="92">
        <f t="shared" si="0"/>
        <v>775.07812500000011</v>
      </c>
    </row>
    <row r="10" spans="1:7" ht="15" thickBot="1" x14ac:dyDescent="0.4">
      <c r="B10" s="95">
        <v>1160</v>
      </c>
      <c r="C10" s="96" t="s">
        <v>141</v>
      </c>
      <c r="D10" s="97"/>
      <c r="E10" s="98">
        <v>0.31293981481481481</v>
      </c>
      <c r="F10" s="97"/>
      <c r="G10" s="99">
        <f t="shared" si="0"/>
        <v>733.85605444189662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workbookViewId="0">
      <selection activeCell="C3" sqref="C3"/>
    </sheetView>
  </sheetViews>
  <sheetFormatPr baseColWidth="10" defaultRowHeight="14.5" x14ac:dyDescent="0.35"/>
  <cols>
    <col min="1" max="1" width="12.54296875" customWidth="1"/>
    <col min="3" max="3" width="45.453125" customWidth="1"/>
    <col min="4" max="4" width="18.1796875" bestFit="1" customWidth="1"/>
  </cols>
  <sheetData>
    <row r="1" spans="1:5" ht="16.5" customHeight="1" x14ac:dyDescent="0.35">
      <c r="A1" t="s">
        <v>5</v>
      </c>
      <c r="B1" s="110" t="s">
        <v>28</v>
      </c>
      <c r="C1" s="114"/>
      <c r="D1" s="36" t="s">
        <v>8</v>
      </c>
      <c r="E1" s="37" t="s">
        <v>98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142</v>
      </c>
      <c r="D3" s="47">
        <v>8.4652777777777785E-2</v>
      </c>
      <c r="E3" s="55"/>
    </row>
    <row r="4" spans="1:5" x14ac:dyDescent="0.35">
      <c r="B4" s="48">
        <v>5</v>
      </c>
      <c r="C4" s="54" t="s">
        <v>33</v>
      </c>
      <c r="D4" s="42">
        <v>8.9837962962962967E-2</v>
      </c>
      <c r="E4" s="49">
        <f>$D$9/D4*1000</f>
        <v>1079.2321566606545</v>
      </c>
    </row>
    <row r="5" spans="1:5" x14ac:dyDescent="0.35">
      <c r="B5" s="48">
        <v>13</v>
      </c>
      <c r="C5" s="54" t="s">
        <v>92</v>
      </c>
      <c r="D5" s="43">
        <v>9.402777777777778E-2</v>
      </c>
      <c r="E5" s="49">
        <f t="shared" ref="E5:E14" si="0">$D$9/D5*1000</f>
        <v>1031.1422944362382</v>
      </c>
    </row>
    <row r="6" spans="1:5" x14ac:dyDescent="0.35">
      <c r="B6" s="48">
        <v>15</v>
      </c>
      <c r="C6" s="30" t="s">
        <v>45</v>
      </c>
      <c r="D6" s="43">
        <v>9.4745370370370383E-2</v>
      </c>
      <c r="E6" s="49">
        <f t="shared" si="0"/>
        <v>1023.3325189347667</v>
      </c>
    </row>
    <row r="7" spans="1:5" x14ac:dyDescent="0.35">
      <c r="B7" s="48">
        <v>16</v>
      </c>
      <c r="C7" s="30" t="s">
        <v>35</v>
      </c>
      <c r="D7" s="43">
        <v>9.4953703703703707E-2</v>
      </c>
      <c r="E7" s="49">
        <f t="shared" si="0"/>
        <v>1021.0872745002438</v>
      </c>
    </row>
    <row r="8" spans="1:5" x14ac:dyDescent="0.35">
      <c r="B8" s="48">
        <v>18</v>
      </c>
      <c r="C8" s="54" t="s">
        <v>42</v>
      </c>
      <c r="D8" s="43">
        <v>9.5601851851851841E-2</v>
      </c>
      <c r="E8" s="49">
        <f t="shared" si="0"/>
        <v>1014.1646489104119</v>
      </c>
    </row>
    <row r="9" spans="1:5" x14ac:dyDescent="0.35">
      <c r="B9" s="48">
        <v>20</v>
      </c>
      <c r="C9" s="54">
        <v>0.1</v>
      </c>
      <c r="D9" s="43">
        <v>9.6956018518518525E-2</v>
      </c>
      <c r="E9" s="49"/>
    </row>
    <row r="10" spans="1:5" x14ac:dyDescent="0.35">
      <c r="B10" s="48">
        <v>31</v>
      </c>
      <c r="C10" s="30" t="s">
        <v>36</v>
      </c>
      <c r="D10" s="43">
        <v>9.9050925925925917E-2</v>
      </c>
      <c r="E10" s="49">
        <f t="shared" si="0"/>
        <v>978.8501986445433</v>
      </c>
    </row>
    <row r="11" spans="1:5" x14ac:dyDescent="0.35">
      <c r="B11" s="48">
        <v>33</v>
      </c>
      <c r="C11" s="54" t="s">
        <v>44</v>
      </c>
      <c r="D11" s="43">
        <v>9.9548611111111115E-2</v>
      </c>
      <c r="E11" s="49">
        <f t="shared" si="0"/>
        <v>973.95651668410653</v>
      </c>
    </row>
    <row r="12" spans="1:5" x14ac:dyDescent="0.35">
      <c r="B12" s="48">
        <v>62</v>
      </c>
      <c r="C12" s="30" t="s">
        <v>55</v>
      </c>
      <c r="D12" s="43">
        <v>0.1074074074074074</v>
      </c>
      <c r="E12" s="49">
        <f t="shared" si="0"/>
        <v>902.69396551724162</v>
      </c>
    </row>
    <row r="13" spans="1:5" x14ac:dyDescent="0.35">
      <c r="B13" s="48">
        <v>100</v>
      </c>
      <c r="C13" s="30" t="s">
        <v>77</v>
      </c>
      <c r="D13" s="43">
        <v>0.11535879629629631</v>
      </c>
      <c r="E13" s="49">
        <f t="shared" si="0"/>
        <v>840.47356275709842</v>
      </c>
    </row>
    <row r="14" spans="1:5" ht="15" thickBot="1" x14ac:dyDescent="0.4">
      <c r="B14" s="50">
        <v>108</v>
      </c>
      <c r="C14" s="51" t="s">
        <v>51</v>
      </c>
      <c r="D14" s="58">
        <v>0.11738425925925926</v>
      </c>
      <c r="E14" s="59">
        <f t="shared" si="0"/>
        <v>825.97120883454943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4"/>
  <sheetViews>
    <sheetView workbookViewId="0">
      <selection activeCell="C7" sqref="C7"/>
    </sheetView>
  </sheetViews>
  <sheetFormatPr baseColWidth="10" defaultRowHeight="14.5" x14ac:dyDescent="0.35"/>
  <cols>
    <col min="2" max="2" width="10.81640625" bestFit="1" customWidth="1"/>
    <col min="3" max="3" width="36.81640625" customWidth="1"/>
    <col min="4" max="4" width="19.7265625" customWidth="1"/>
    <col min="5" max="5" width="13" customWidth="1"/>
  </cols>
  <sheetData>
    <row r="1" spans="1:5" ht="16.5" customHeight="1" x14ac:dyDescent="0.35">
      <c r="A1" t="s">
        <v>5</v>
      </c>
      <c r="B1" s="110" t="s">
        <v>32</v>
      </c>
      <c r="C1" s="114"/>
      <c r="D1" s="36" t="s">
        <v>8</v>
      </c>
      <c r="E1" s="37" t="s">
        <v>20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136</v>
      </c>
      <c r="D3" s="47">
        <v>9.1516203703703711E-2</v>
      </c>
      <c r="E3" s="55"/>
    </row>
    <row r="4" spans="1:5" x14ac:dyDescent="0.35">
      <c r="B4" s="48">
        <v>3</v>
      </c>
      <c r="C4" s="54" t="s">
        <v>33</v>
      </c>
      <c r="D4" s="42">
        <v>9.2754629629629617E-2</v>
      </c>
      <c r="E4" s="49">
        <f>$D$7/D4*1000</f>
        <v>1089.842775143499</v>
      </c>
    </row>
    <row r="5" spans="1:5" x14ac:dyDescent="0.35">
      <c r="B5" s="48">
        <v>10</v>
      </c>
      <c r="C5" s="54" t="s">
        <v>42</v>
      </c>
      <c r="D5" s="43">
        <v>9.85300925925926E-2</v>
      </c>
      <c r="E5" s="49">
        <f t="shared" ref="E5:E14" si="0">$D$7/D5*1000</f>
        <v>1025.9602960178549</v>
      </c>
    </row>
    <row r="6" spans="1:5" x14ac:dyDescent="0.35">
      <c r="B6" s="48">
        <v>16</v>
      </c>
      <c r="C6" s="30" t="s">
        <v>45</v>
      </c>
      <c r="D6" s="43">
        <v>0.10061342592592593</v>
      </c>
      <c r="E6" s="49">
        <f t="shared" si="0"/>
        <v>1004.7164385137465</v>
      </c>
    </row>
    <row r="7" spans="1:5" x14ac:dyDescent="0.35">
      <c r="B7" s="48">
        <v>19</v>
      </c>
      <c r="C7" s="54">
        <v>0.1</v>
      </c>
      <c r="D7" s="43">
        <v>0.10108796296296296</v>
      </c>
      <c r="E7" s="49"/>
    </row>
    <row r="8" spans="1:5" x14ac:dyDescent="0.35">
      <c r="B8" s="48">
        <v>21</v>
      </c>
      <c r="C8" s="54" t="s">
        <v>99</v>
      </c>
      <c r="D8" s="43">
        <v>0.10238425925925926</v>
      </c>
      <c r="E8" s="49">
        <f t="shared" si="0"/>
        <v>987.33891024191723</v>
      </c>
    </row>
    <row r="9" spans="1:5" x14ac:dyDescent="0.35">
      <c r="B9" s="48">
        <v>24</v>
      </c>
      <c r="C9" s="54" t="s">
        <v>43</v>
      </c>
      <c r="D9" s="43">
        <v>0.10412037037037036</v>
      </c>
      <c r="E9" s="49">
        <f t="shared" si="0"/>
        <v>970.87594486438422</v>
      </c>
    </row>
    <row r="10" spans="1:5" x14ac:dyDescent="0.35">
      <c r="B10" s="48">
        <v>58</v>
      </c>
      <c r="C10" s="30" t="s">
        <v>74</v>
      </c>
      <c r="D10" s="43">
        <v>0.11332175925925925</v>
      </c>
      <c r="E10" s="49">
        <f t="shared" si="0"/>
        <v>892.043713614544</v>
      </c>
    </row>
    <row r="11" spans="1:5" x14ac:dyDescent="0.35">
      <c r="B11" s="48">
        <v>69</v>
      </c>
      <c r="C11" s="54" t="s">
        <v>75</v>
      </c>
      <c r="D11" s="43">
        <v>0.11555555555555556</v>
      </c>
      <c r="E11" s="49">
        <f t="shared" si="0"/>
        <v>874.79967948717945</v>
      </c>
    </row>
    <row r="12" spans="1:5" x14ac:dyDescent="0.35">
      <c r="B12" s="48">
        <v>107</v>
      </c>
      <c r="C12" s="54" t="s">
        <v>51</v>
      </c>
      <c r="D12" s="43">
        <v>0.12593750000000001</v>
      </c>
      <c r="E12" s="49">
        <f t="shared" si="0"/>
        <v>802.68357687712523</v>
      </c>
    </row>
    <row r="13" spans="1:5" x14ac:dyDescent="0.35">
      <c r="B13" s="48">
        <v>120</v>
      </c>
      <c r="C13" s="30" t="s">
        <v>69</v>
      </c>
      <c r="D13" s="43">
        <v>0.12967592592592592</v>
      </c>
      <c r="E13" s="49">
        <f t="shared" si="0"/>
        <v>779.54302034987506</v>
      </c>
    </row>
    <row r="14" spans="1:5" ht="15" thickBot="1" x14ac:dyDescent="0.4">
      <c r="B14" s="50">
        <v>121</v>
      </c>
      <c r="C14" s="51" t="s">
        <v>100</v>
      </c>
      <c r="D14" s="52">
        <v>0.12968749999999998</v>
      </c>
      <c r="E14" s="53">
        <f t="shared" si="0"/>
        <v>779.47344935296746</v>
      </c>
    </row>
  </sheetData>
  <mergeCells count="1">
    <mergeCell ref="B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1"/>
  <sheetViews>
    <sheetView workbookViewId="0">
      <selection activeCell="F14" sqref="F14"/>
    </sheetView>
  </sheetViews>
  <sheetFormatPr baseColWidth="10" defaultRowHeight="14.5" x14ac:dyDescent="0.35"/>
  <cols>
    <col min="1" max="1" width="15.1796875" customWidth="1"/>
    <col min="2" max="2" width="14.54296875" customWidth="1"/>
    <col min="3" max="3" width="38.81640625" customWidth="1"/>
    <col min="4" max="4" width="22" customWidth="1"/>
  </cols>
  <sheetData>
    <row r="1" spans="1:5" ht="16.5" customHeight="1" x14ac:dyDescent="0.35">
      <c r="A1" t="s">
        <v>5</v>
      </c>
      <c r="B1" s="110" t="s">
        <v>101</v>
      </c>
      <c r="C1" s="114"/>
      <c r="D1" s="36" t="s">
        <v>8</v>
      </c>
      <c r="E1" s="37" t="s">
        <v>102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135</v>
      </c>
      <c r="D3" s="47">
        <v>8.3564814814814814E-2</v>
      </c>
      <c r="E3" s="55"/>
    </row>
    <row r="4" spans="1:5" x14ac:dyDescent="0.35">
      <c r="B4" s="48">
        <v>4</v>
      </c>
      <c r="C4" s="30" t="s">
        <v>33</v>
      </c>
      <c r="D4" s="42">
        <v>8.8657407407407407E-2</v>
      </c>
      <c r="E4" s="49">
        <f>$D$10/D4*1000</f>
        <v>1101.4360313315926</v>
      </c>
    </row>
    <row r="5" spans="1:5" x14ac:dyDescent="0.35">
      <c r="B5" s="48">
        <v>5</v>
      </c>
      <c r="C5" s="54" t="s">
        <v>39</v>
      </c>
      <c r="D5" s="43">
        <v>8.8715277777777782E-2</v>
      </c>
      <c r="E5" s="49">
        <f t="shared" ref="E5:E21" si="0">$D$10/D5*1000</f>
        <v>1100.7175472928898</v>
      </c>
    </row>
    <row r="6" spans="1:5" x14ac:dyDescent="0.35">
      <c r="B6" s="48">
        <v>6</v>
      </c>
      <c r="C6" s="30" t="s">
        <v>42</v>
      </c>
      <c r="D6" s="43">
        <v>9.1759259259259263E-2</v>
      </c>
      <c r="E6" s="49">
        <f t="shared" si="0"/>
        <v>1064.2028254288598</v>
      </c>
    </row>
    <row r="7" spans="1:5" x14ac:dyDescent="0.35">
      <c r="B7" s="48">
        <v>9</v>
      </c>
      <c r="C7" s="30" t="s">
        <v>45</v>
      </c>
      <c r="D7" s="43">
        <v>9.3599537037037037E-2</v>
      </c>
      <c r="E7" s="49">
        <f t="shared" si="0"/>
        <v>1043.2793372078645</v>
      </c>
    </row>
    <row r="8" spans="1:5" x14ac:dyDescent="0.35">
      <c r="B8" s="48">
        <v>17</v>
      </c>
      <c r="C8" s="54" t="s">
        <v>47</v>
      </c>
      <c r="D8" s="43">
        <v>9.6805555555555547E-2</v>
      </c>
      <c r="E8" s="49">
        <f t="shared" si="0"/>
        <v>1008.727881396461</v>
      </c>
    </row>
    <row r="9" spans="1:5" x14ac:dyDescent="0.35">
      <c r="B9" s="48">
        <v>18</v>
      </c>
      <c r="C9" s="30" t="s">
        <v>43</v>
      </c>
      <c r="D9" s="43">
        <v>9.6898148148148164E-2</v>
      </c>
      <c r="E9" s="49">
        <f t="shared" si="0"/>
        <v>1007.7639751552794</v>
      </c>
    </row>
    <row r="10" spans="1:5" x14ac:dyDescent="0.35">
      <c r="B10" s="48">
        <v>19</v>
      </c>
      <c r="C10" s="54">
        <v>0.1</v>
      </c>
      <c r="D10" s="43">
        <v>9.7650462962962967E-2</v>
      </c>
      <c r="E10" s="49"/>
    </row>
    <row r="11" spans="1:5" x14ac:dyDescent="0.35">
      <c r="B11" s="48">
        <v>21</v>
      </c>
      <c r="C11" s="54" t="s">
        <v>46</v>
      </c>
      <c r="D11" s="43">
        <v>9.8877314814814821E-2</v>
      </c>
      <c r="E11" s="49">
        <f t="shared" si="0"/>
        <v>987.59218073276372</v>
      </c>
    </row>
    <row r="12" spans="1:5" x14ac:dyDescent="0.35">
      <c r="B12" s="48">
        <v>23</v>
      </c>
      <c r="C12" s="30" t="s">
        <v>49</v>
      </c>
      <c r="D12" s="43">
        <v>9.9328703703703711E-2</v>
      </c>
      <c r="E12" s="49">
        <f t="shared" si="0"/>
        <v>983.10417152178979</v>
      </c>
    </row>
    <row r="13" spans="1:5" x14ac:dyDescent="0.35">
      <c r="B13" s="48">
        <v>26</v>
      </c>
      <c r="C13" s="30" t="s">
        <v>48</v>
      </c>
      <c r="D13" s="43">
        <v>0.1004050925925926</v>
      </c>
      <c r="E13" s="49">
        <f t="shared" si="0"/>
        <v>972.56484149855908</v>
      </c>
    </row>
    <row r="14" spans="1:5" x14ac:dyDescent="0.35">
      <c r="B14" s="48">
        <v>44</v>
      </c>
      <c r="C14" s="30" t="s">
        <v>103</v>
      </c>
      <c r="D14" s="43">
        <v>0.10434027777777777</v>
      </c>
      <c r="E14" s="49">
        <f t="shared" si="0"/>
        <v>935.8846367165836</v>
      </c>
    </row>
    <row r="15" spans="1:5" x14ac:dyDescent="0.35">
      <c r="B15" s="48">
        <v>87</v>
      </c>
      <c r="C15" s="30" t="s">
        <v>58</v>
      </c>
      <c r="D15" s="43">
        <v>0.11028935185185185</v>
      </c>
      <c r="E15" s="49">
        <f t="shared" si="0"/>
        <v>885.40245566166448</v>
      </c>
    </row>
    <row r="16" spans="1:5" x14ac:dyDescent="0.35">
      <c r="B16" s="48">
        <v>98</v>
      </c>
      <c r="C16" s="30" t="s">
        <v>64</v>
      </c>
      <c r="D16" s="43">
        <v>0.11166666666666665</v>
      </c>
      <c r="E16" s="49">
        <f t="shared" si="0"/>
        <v>874.48175787728042</v>
      </c>
    </row>
    <row r="17" spans="2:5" x14ac:dyDescent="0.35">
      <c r="B17" s="48">
        <v>112</v>
      </c>
      <c r="C17" s="30" t="s">
        <v>104</v>
      </c>
      <c r="D17" s="43">
        <v>0.11476851851851851</v>
      </c>
      <c r="E17" s="49">
        <f t="shared" si="0"/>
        <v>850.84711577248902</v>
      </c>
    </row>
    <row r="18" spans="2:5" x14ac:dyDescent="0.35">
      <c r="B18" s="48">
        <v>114</v>
      </c>
      <c r="C18" s="30" t="s">
        <v>57</v>
      </c>
      <c r="D18" s="43">
        <v>0.11494212962962963</v>
      </c>
      <c r="E18" s="49">
        <f t="shared" si="0"/>
        <v>849.56197764575575</v>
      </c>
    </row>
    <row r="19" spans="2:5" x14ac:dyDescent="0.35">
      <c r="B19" s="48">
        <v>118</v>
      </c>
      <c r="C19" s="30" t="s">
        <v>69</v>
      </c>
      <c r="D19" s="43">
        <v>0.11527777777777777</v>
      </c>
      <c r="E19" s="49">
        <f t="shared" si="0"/>
        <v>847.08835341365477</v>
      </c>
    </row>
    <row r="20" spans="2:5" x14ac:dyDescent="0.35">
      <c r="B20" s="48">
        <v>147</v>
      </c>
      <c r="C20" s="30" t="s">
        <v>70</v>
      </c>
      <c r="D20" s="43">
        <v>0.12283564814814814</v>
      </c>
      <c r="E20" s="49">
        <f t="shared" si="0"/>
        <v>794.96843493828328</v>
      </c>
    </row>
    <row r="21" spans="2:5" ht="15" thickBot="1" x14ac:dyDescent="0.4">
      <c r="B21" s="50">
        <v>167</v>
      </c>
      <c r="C21" s="51" t="s">
        <v>71</v>
      </c>
      <c r="D21" s="52">
        <v>0.12899305555555554</v>
      </c>
      <c r="E21" s="53">
        <f t="shared" si="0"/>
        <v>757.02108568864969</v>
      </c>
    </row>
  </sheetData>
  <mergeCells count="1">
    <mergeCell ref="B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6"/>
  <sheetViews>
    <sheetView workbookViewId="0">
      <selection activeCell="C28" sqref="C28"/>
    </sheetView>
  </sheetViews>
  <sheetFormatPr baseColWidth="10" defaultRowHeight="14.5" x14ac:dyDescent="0.35"/>
  <cols>
    <col min="1" max="1" width="13.26953125" customWidth="1"/>
    <col min="3" max="3" width="51.453125" customWidth="1"/>
    <col min="6" max="6" width="12.453125" customWidth="1"/>
  </cols>
  <sheetData>
    <row r="1" spans="1:6" ht="16.5" customHeight="1" x14ac:dyDescent="0.35">
      <c r="A1" s="5" t="s">
        <v>17</v>
      </c>
      <c r="B1" s="110" t="s">
        <v>155</v>
      </c>
      <c r="C1" s="114"/>
      <c r="D1" s="72" t="s">
        <v>25</v>
      </c>
      <c r="E1" s="73"/>
      <c r="F1" s="74" t="s">
        <v>0</v>
      </c>
    </row>
    <row r="2" spans="1:6" ht="15" thickBot="1" x14ac:dyDescent="0.4">
      <c r="B2" s="77" t="s">
        <v>1</v>
      </c>
      <c r="C2" s="27" t="s">
        <v>2</v>
      </c>
      <c r="D2" s="28" t="s">
        <v>3</v>
      </c>
      <c r="E2" s="78"/>
      <c r="F2" s="79" t="s">
        <v>4</v>
      </c>
    </row>
    <row r="3" spans="1:6" x14ac:dyDescent="0.35">
      <c r="B3" s="100">
        <v>1</v>
      </c>
      <c r="C3" s="101" t="s">
        <v>156</v>
      </c>
      <c r="D3" s="102">
        <v>3.829861111111111E-2</v>
      </c>
      <c r="E3" s="103"/>
      <c r="F3" s="104"/>
    </row>
    <row r="4" spans="1:6" x14ac:dyDescent="0.35">
      <c r="B4" s="87" t="s">
        <v>157</v>
      </c>
      <c r="C4" s="88"/>
      <c r="D4" s="90">
        <v>0.04</v>
      </c>
      <c r="E4" s="91"/>
      <c r="F4" s="92"/>
    </row>
    <row r="5" spans="1:6" x14ac:dyDescent="0.35">
      <c r="B5" s="93">
        <v>7</v>
      </c>
      <c r="C5" s="94" t="s">
        <v>158</v>
      </c>
      <c r="D5" s="90">
        <v>4.1030092592592597E-2</v>
      </c>
      <c r="E5" s="88"/>
      <c r="F5" s="92">
        <f>D$4/D5*1000</f>
        <v>974.89421720733412</v>
      </c>
    </row>
    <row r="6" spans="1:6" ht="15" thickBot="1" x14ac:dyDescent="0.4">
      <c r="B6" s="95">
        <v>52</v>
      </c>
      <c r="C6" s="96" t="s">
        <v>159</v>
      </c>
      <c r="D6" s="98">
        <v>5.769675925925926E-2</v>
      </c>
      <c r="E6" s="97"/>
      <c r="F6" s="99">
        <f t="shared" ref="F6" si="0">D$4/D6*1000</f>
        <v>693.2798395185556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C25" sqref="C25"/>
    </sheetView>
  </sheetViews>
  <sheetFormatPr baseColWidth="10" defaultRowHeight="14.5" x14ac:dyDescent="0.35"/>
  <cols>
    <col min="2" max="2" width="11.7265625" customWidth="1"/>
    <col min="3" max="3" width="41.81640625" customWidth="1"/>
    <col min="4" max="4" width="20.7265625" customWidth="1"/>
  </cols>
  <sheetData>
    <row r="1" spans="1:4" ht="15.65" customHeight="1" x14ac:dyDescent="0.35">
      <c r="A1" s="5" t="s">
        <v>7</v>
      </c>
      <c r="B1" s="110" t="s">
        <v>14</v>
      </c>
      <c r="C1" s="114"/>
      <c r="D1" s="115"/>
    </row>
    <row r="2" spans="1:4" ht="15" thickBot="1" x14ac:dyDescent="0.4">
      <c r="B2" s="38" t="s">
        <v>1</v>
      </c>
      <c r="C2" s="39" t="s">
        <v>2</v>
      </c>
      <c r="D2" s="61" t="s">
        <v>3</v>
      </c>
    </row>
    <row r="3" spans="1:4" x14ac:dyDescent="0.35">
      <c r="B3" s="45">
        <v>1</v>
      </c>
      <c r="C3" s="46" t="s">
        <v>152</v>
      </c>
      <c r="D3" s="62">
        <v>3.9143518518518515E-2</v>
      </c>
    </row>
    <row r="4" spans="1:4" x14ac:dyDescent="0.35">
      <c r="B4" s="48">
        <v>20</v>
      </c>
      <c r="C4" s="30" t="s">
        <v>44</v>
      </c>
      <c r="D4" s="63">
        <v>4.280092592592593E-2</v>
      </c>
    </row>
    <row r="5" spans="1:4" x14ac:dyDescent="0.35">
      <c r="B5" s="48">
        <v>22</v>
      </c>
      <c r="C5" s="54" t="s">
        <v>106</v>
      </c>
      <c r="D5" s="64">
        <v>4.3530092592592599E-2</v>
      </c>
    </row>
    <row r="6" spans="1:4" x14ac:dyDescent="0.35">
      <c r="B6" s="48">
        <v>30</v>
      </c>
      <c r="C6" s="30" t="s">
        <v>107</v>
      </c>
      <c r="D6" s="64">
        <v>4.7175925925925927E-2</v>
      </c>
    </row>
    <row r="7" spans="1:4" x14ac:dyDescent="0.35">
      <c r="B7" s="48">
        <v>24</v>
      </c>
      <c r="C7" s="30" t="s">
        <v>108</v>
      </c>
      <c r="D7" s="64">
        <v>4.6018518518518514E-2</v>
      </c>
    </row>
    <row r="8" spans="1:4" x14ac:dyDescent="0.35">
      <c r="B8" s="48">
        <v>27</v>
      </c>
      <c r="C8" s="30" t="s">
        <v>109</v>
      </c>
      <c r="D8" s="64">
        <v>4.6886574074074074E-2</v>
      </c>
    </row>
    <row r="9" spans="1:4" x14ac:dyDescent="0.35">
      <c r="B9" s="48">
        <v>32</v>
      </c>
      <c r="C9" s="30" t="s">
        <v>110</v>
      </c>
      <c r="D9" s="64">
        <v>4.8495370370370376E-2</v>
      </c>
    </row>
    <row r="10" spans="1:4" x14ac:dyDescent="0.35">
      <c r="B10" s="48">
        <v>11</v>
      </c>
      <c r="C10" s="30" t="s">
        <v>111</v>
      </c>
      <c r="D10" s="64">
        <v>6.0949074074074072E-2</v>
      </c>
    </row>
    <row r="11" spans="1:4" x14ac:dyDescent="0.35">
      <c r="B11" s="48"/>
      <c r="C11" s="30"/>
      <c r="D11" s="64"/>
    </row>
    <row r="12" spans="1:4" x14ac:dyDescent="0.35">
      <c r="B12" s="48">
        <v>1</v>
      </c>
      <c r="C12" s="30" t="s">
        <v>153</v>
      </c>
      <c r="D12" s="64">
        <v>2.4837962962962964E-2</v>
      </c>
    </row>
    <row r="13" spans="1:4" x14ac:dyDescent="0.35">
      <c r="B13" s="48">
        <v>6</v>
      </c>
      <c r="C13" s="30" t="s">
        <v>112</v>
      </c>
      <c r="D13" s="64">
        <v>2.5451388888888888E-2</v>
      </c>
    </row>
    <row r="14" spans="1:4" x14ac:dyDescent="0.35">
      <c r="B14" s="48">
        <v>44</v>
      </c>
      <c r="C14" s="30" t="s">
        <v>113</v>
      </c>
      <c r="D14" s="64">
        <v>3.5555555555555556E-2</v>
      </c>
    </row>
    <row r="15" spans="1:4" x14ac:dyDescent="0.35">
      <c r="B15" s="48">
        <v>10</v>
      </c>
      <c r="C15" s="30" t="s">
        <v>114</v>
      </c>
      <c r="D15" s="64">
        <v>3.155092592592592E-2</v>
      </c>
    </row>
    <row r="16" spans="1:4" x14ac:dyDescent="0.35">
      <c r="B16" s="48"/>
      <c r="C16" s="30"/>
      <c r="D16" s="64"/>
    </row>
    <row r="17" spans="2:4" x14ac:dyDescent="0.35">
      <c r="B17" s="48">
        <v>1</v>
      </c>
      <c r="C17" s="30" t="s">
        <v>154</v>
      </c>
      <c r="D17" s="64">
        <v>1.3900462962962962E-2</v>
      </c>
    </row>
    <row r="18" spans="2:4" ht="15" thickBot="1" x14ac:dyDescent="0.4">
      <c r="B18" s="50">
        <v>18</v>
      </c>
      <c r="C18" s="51" t="s">
        <v>115</v>
      </c>
      <c r="D18" s="65">
        <v>1.9733796296296298E-2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B9" sqref="B9"/>
    </sheetView>
  </sheetViews>
  <sheetFormatPr baseColWidth="10" defaultRowHeight="14.5" x14ac:dyDescent="0.35"/>
  <cols>
    <col min="1" max="1" width="17" customWidth="1"/>
    <col min="2" max="2" width="11.7265625" customWidth="1"/>
    <col min="3" max="3" width="41.81640625" customWidth="1"/>
    <col min="4" max="4" width="20.7265625" customWidth="1"/>
  </cols>
  <sheetData>
    <row r="1" spans="1:5" ht="15.65" customHeight="1" x14ac:dyDescent="0.35">
      <c r="A1" s="5" t="s">
        <v>7</v>
      </c>
      <c r="B1" s="110" t="s">
        <v>16</v>
      </c>
      <c r="C1" s="114"/>
      <c r="D1" s="115"/>
    </row>
    <row r="2" spans="1:5" ht="15" thickBot="1" x14ac:dyDescent="0.4">
      <c r="B2" s="38" t="s">
        <v>1</v>
      </c>
      <c r="C2" s="39" t="s">
        <v>2</v>
      </c>
      <c r="D2" s="61" t="s">
        <v>3</v>
      </c>
    </row>
    <row r="3" spans="1:5" x14ac:dyDescent="0.35">
      <c r="B3" s="45">
        <v>1</v>
      </c>
      <c r="C3" s="46" t="s">
        <v>180</v>
      </c>
      <c r="D3" s="62">
        <v>4.5474537037037042E-2</v>
      </c>
    </row>
    <row r="4" spans="1:5" x14ac:dyDescent="0.35">
      <c r="B4" s="48">
        <v>14</v>
      </c>
      <c r="C4" s="30" t="s">
        <v>116</v>
      </c>
      <c r="D4" s="63">
        <v>4.9467592592592591E-2</v>
      </c>
    </row>
    <row r="5" spans="1:5" x14ac:dyDescent="0.35">
      <c r="B5" s="48">
        <v>24</v>
      </c>
      <c r="C5" s="54" t="s">
        <v>107</v>
      </c>
      <c r="D5" s="64">
        <v>5.1724537037037034E-2</v>
      </c>
    </row>
    <row r="6" spans="1:5" x14ac:dyDescent="0.35">
      <c r="B6" s="48">
        <v>29</v>
      </c>
      <c r="C6" s="30" t="s">
        <v>181</v>
      </c>
      <c r="D6" s="64">
        <v>5.4074074074074073E-2</v>
      </c>
    </row>
    <row r="7" spans="1:5" x14ac:dyDescent="0.35">
      <c r="B7" s="48"/>
      <c r="C7" s="30"/>
      <c r="D7" s="64"/>
    </row>
    <row r="8" spans="1:5" x14ac:dyDescent="0.35">
      <c r="B8" s="48">
        <v>1</v>
      </c>
      <c r="C8" s="30" t="s">
        <v>153</v>
      </c>
      <c r="D8" s="64">
        <v>2.5243055555555557E-2</v>
      </c>
    </row>
    <row r="9" spans="1:5" x14ac:dyDescent="0.35">
      <c r="B9" s="48">
        <v>8</v>
      </c>
      <c r="C9" s="30" t="s">
        <v>182</v>
      </c>
      <c r="D9" s="64">
        <v>2.7025462962962959E-2</v>
      </c>
    </row>
    <row r="10" spans="1:5" ht="15" thickBot="1" x14ac:dyDescent="0.4">
      <c r="B10" s="50">
        <v>60</v>
      </c>
      <c r="C10" s="51" t="s">
        <v>119</v>
      </c>
      <c r="D10" s="65">
        <v>3.8078703703703705E-2</v>
      </c>
    </row>
    <row r="11" spans="1:5" ht="15" thickBot="1" x14ac:dyDescent="0.4"/>
    <row r="12" spans="1:5" ht="15.5" x14ac:dyDescent="0.35">
      <c r="A12" s="5" t="s">
        <v>122</v>
      </c>
      <c r="B12" s="110" t="s">
        <v>16</v>
      </c>
      <c r="C12" s="114"/>
      <c r="D12" s="115"/>
    </row>
    <row r="13" spans="1:5" ht="15" thickBot="1" x14ac:dyDescent="0.4">
      <c r="A13" s="5" t="s">
        <v>12</v>
      </c>
      <c r="B13" s="38" t="s">
        <v>1</v>
      </c>
      <c r="C13" s="39" t="s">
        <v>2</v>
      </c>
      <c r="D13" s="61" t="s">
        <v>3</v>
      </c>
    </row>
    <row r="14" spans="1:5" x14ac:dyDescent="0.35">
      <c r="B14" s="45">
        <v>1</v>
      </c>
      <c r="C14" s="46" t="s">
        <v>123</v>
      </c>
      <c r="D14" s="62">
        <v>4.4212962962962961E-2</v>
      </c>
    </row>
    <row r="15" spans="1:5" x14ac:dyDescent="0.35">
      <c r="B15" s="48">
        <v>17</v>
      </c>
      <c r="C15" s="54">
        <v>0.1</v>
      </c>
      <c r="D15" s="63">
        <v>4.9907407407407407E-2</v>
      </c>
    </row>
    <row r="16" spans="1:5" ht="15" thickBot="1" x14ac:dyDescent="0.4">
      <c r="B16" s="50">
        <v>22</v>
      </c>
      <c r="C16" s="60" t="s">
        <v>53</v>
      </c>
      <c r="D16" s="65">
        <v>5.0451388888888893E-2</v>
      </c>
      <c r="E16" s="71">
        <f>$D$15/D16*1100</f>
        <v>1088.1394815324616</v>
      </c>
    </row>
  </sheetData>
  <mergeCells count="2">
    <mergeCell ref="B1:D1"/>
    <mergeCell ref="B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"/>
  <sheetViews>
    <sheetView workbookViewId="0">
      <selection activeCell="C15" sqref="C15"/>
    </sheetView>
  </sheetViews>
  <sheetFormatPr baseColWidth="10" defaultRowHeight="14.5" x14ac:dyDescent="0.35"/>
  <cols>
    <col min="1" max="1" width="16.81640625" customWidth="1"/>
    <col min="2" max="2" width="14.26953125" style="5" customWidth="1"/>
    <col min="3" max="3" width="36.1796875" customWidth="1"/>
    <col min="4" max="4" width="13.453125" style="5" customWidth="1"/>
    <col min="5" max="5" width="19.453125" style="5" customWidth="1"/>
  </cols>
  <sheetData>
    <row r="1" spans="1:5" ht="16.5" customHeight="1" x14ac:dyDescent="0.35">
      <c r="A1" s="5" t="s">
        <v>5</v>
      </c>
      <c r="B1" s="110" t="s">
        <v>11</v>
      </c>
      <c r="C1" s="114"/>
      <c r="D1" s="36" t="s">
        <v>6</v>
      </c>
      <c r="E1" s="37" t="s">
        <v>52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29">
        <v>1</v>
      </c>
      <c r="C3" s="30" t="s">
        <v>151</v>
      </c>
      <c r="D3" s="42">
        <v>4.0092592592592589E-2</v>
      </c>
      <c r="E3" s="35"/>
    </row>
    <row r="4" spans="1:5" x14ac:dyDescent="0.35">
      <c r="B4" s="29">
        <v>5</v>
      </c>
      <c r="C4" s="30" t="s">
        <v>33</v>
      </c>
      <c r="D4" s="42">
        <v>4.1435185185185179E-2</v>
      </c>
      <c r="E4" s="33">
        <f>$D$12/D4*900</f>
        <v>954.05027932960922</v>
      </c>
    </row>
    <row r="5" spans="1:5" x14ac:dyDescent="0.35">
      <c r="B5" s="29">
        <v>8</v>
      </c>
      <c r="C5" s="30" t="s">
        <v>34</v>
      </c>
      <c r="D5" s="43">
        <v>4.1689814814814818E-2</v>
      </c>
      <c r="E5" s="33">
        <f t="shared" ref="E5:E21" si="0">$D$12/D5*900</f>
        <v>948.22320932815103</v>
      </c>
    </row>
    <row r="6" spans="1:5" x14ac:dyDescent="0.35">
      <c r="B6" s="29">
        <v>9</v>
      </c>
      <c r="C6" s="30" t="s">
        <v>35</v>
      </c>
      <c r="D6" s="43">
        <v>4.1909722222222223E-2</v>
      </c>
      <c r="E6" s="33">
        <f t="shared" si="0"/>
        <v>943.2477216238608</v>
      </c>
    </row>
    <row r="7" spans="1:5" x14ac:dyDescent="0.35">
      <c r="B7" s="29">
        <v>15</v>
      </c>
      <c r="C7" s="30" t="s">
        <v>36</v>
      </c>
      <c r="D7" s="43">
        <v>4.2627314814814819E-2</v>
      </c>
      <c r="E7" s="33">
        <f t="shared" si="0"/>
        <v>927.3689926690198</v>
      </c>
    </row>
    <row r="8" spans="1:5" x14ac:dyDescent="0.35">
      <c r="B8" s="29">
        <v>16</v>
      </c>
      <c r="C8" s="30" t="s">
        <v>37</v>
      </c>
      <c r="D8" s="43">
        <v>4.2650462962962959E-2</v>
      </c>
      <c r="E8" s="33">
        <f t="shared" si="0"/>
        <v>926.8656716417911</v>
      </c>
    </row>
    <row r="9" spans="1:5" x14ac:dyDescent="0.35">
      <c r="B9" s="29">
        <v>17</v>
      </c>
      <c r="C9" s="30" t="s">
        <v>38</v>
      </c>
      <c r="D9" s="43">
        <v>4.2754629629629635E-2</v>
      </c>
      <c r="E9" s="33">
        <f t="shared" si="0"/>
        <v>924.60747157552771</v>
      </c>
    </row>
    <row r="10" spans="1:5" x14ac:dyDescent="0.35">
      <c r="B10" s="29">
        <v>20</v>
      </c>
      <c r="C10" s="30" t="s">
        <v>39</v>
      </c>
      <c r="D10" s="43">
        <v>4.3275462962962967E-2</v>
      </c>
      <c r="E10" s="33">
        <f t="shared" si="0"/>
        <v>913.47953998395292</v>
      </c>
    </row>
    <row r="11" spans="1:5" x14ac:dyDescent="0.35">
      <c r="B11" s="29">
        <v>22</v>
      </c>
      <c r="C11" s="30" t="s">
        <v>40</v>
      </c>
      <c r="D11" s="43">
        <v>4.3715277777777777E-2</v>
      </c>
      <c r="E11" s="33">
        <f t="shared" si="0"/>
        <v>904.28911834789517</v>
      </c>
    </row>
    <row r="12" spans="1:5" x14ac:dyDescent="0.35">
      <c r="B12" s="29">
        <v>24</v>
      </c>
      <c r="C12" s="30" t="s">
        <v>41</v>
      </c>
      <c r="D12" s="43">
        <v>4.3923611111111115E-2</v>
      </c>
      <c r="E12" s="33">
        <f t="shared" si="0"/>
        <v>900</v>
      </c>
    </row>
    <row r="13" spans="1:5" x14ac:dyDescent="0.35">
      <c r="B13" s="29">
        <v>26</v>
      </c>
      <c r="C13" s="30" t="s">
        <v>42</v>
      </c>
      <c r="D13" s="43">
        <v>4.4155092592592593E-2</v>
      </c>
      <c r="E13" s="33">
        <f t="shared" si="0"/>
        <v>895.28178243774573</v>
      </c>
    </row>
    <row r="14" spans="1:5" x14ac:dyDescent="0.35">
      <c r="B14" s="29">
        <v>40</v>
      </c>
      <c r="C14" s="30" t="s">
        <v>43</v>
      </c>
      <c r="D14" s="43">
        <v>4.5011574074074072E-2</v>
      </c>
      <c r="E14" s="33">
        <f t="shared" si="0"/>
        <v>878.24633581897672</v>
      </c>
    </row>
    <row r="15" spans="1:5" x14ac:dyDescent="0.35">
      <c r="B15" s="29">
        <v>41</v>
      </c>
      <c r="C15" s="30" t="s">
        <v>44</v>
      </c>
      <c r="D15" s="43">
        <v>4.5011574074074072E-2</v>
      </c>
      <c r="E15" s="33">
        <f t="shared" si="0"/>
        <v>878.24633581897672</v>
      </c>
    </row>
    <row r="16" spans="1:5" x14ac:dyDescent="0.35">
      <c r="B16" s="29">
        <v>50</v>
      </c>
      <c r="C16" s="30" t="s">
        <v>45</v>
      </c>
      <c r="D16" s="43">
        <v>4.5821759259259263E-2</v>
      </c>
      <c r="E16" s="33">
        <f t="shared" si="0"/>
        <v>862.71785804496085</v>
      </c>
    </row>
    <row r="17" spans="2:5" x14ac:dyDescent="0.35">
      <c r="B17" s="29">
        <v>52</v>
      </c>
      <c r="C17" s="30" t="s">
        <v>46</v>
      </c>
      <c r="D17" s="43">
        <v>4.5856481481481477E-2</v>
      </c>
      <c r="E17" s="33">
        <f t="shared" si="0"/>
        <v>862.06461383139833</v>
      </c>
    </row>
    <row r="18" spans="2:5" x14ac:dyDescent="0.35">
      <c r="B18" s="29">
        <v>55</v>
      </c>
      <c r="C18" s="30" t="s">
        <v>47</v>
      </c>
      <c r="D18" s="43">
        <v>4.6157407407407404E-2</v>
      </c>
      <c r="E18" s="33">
        <f t="shared" si="0"/>
        <v>856.44433299899708</v>
      </c>
    </row>
    <row r="19" spans="2:5" x14ac:dyDescent="0.35">
      <c r="B19" s="29">
        <v>58</v>
      </c>
      <c r="C19" s="30" t="s">
        <v>48</v>
      </c>
      <c r="D19" s="43">
        <v>4.6516203703703705E-2</v>
      </c>
      <c r="E19" s="33">
        <f t="shared" si="0"/>
        <v>849.83826822592687</v>
      </c>
    </row>
    <row r="20" spans="2:5" x14ac:dyDescent="0.35">
      <c r="B20" s="29">
        <v>65</v>
      </c>
      <c r="C20" s="30" t="s">
        <v>49</v>
      </c>
      <c r="D20" s="43">
        <v>4.7256944444444449E-2</v>
      </c>
      <c r="E20" s="33">
        <f t="shared" si="0"/>
        <v>836.51726671565029</v>
      </c>
    </row>
    <row r="21" spans="2:5" ht="15" thickBot="1" x14ac:dyDescent="0.4">
      <c r="B21" s="31">
        <v>172</v>
      </c>
      <c r="C21" s="32" t="s">
        <v>51</v>
      </c>
      <c r="D21" s="44">
        <v>5.7372685185185186E-2</v>
      </c>
      <c r="E21" s="34">
        <f t="shared" si="0"/>
        <v>689.02562033488005</v>
      </c>
    </row>
    <row r="22" spans="2:5" ht="15" thickTop="1" x14ac:dyDescent="0.35"/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4"/>
  <sheetViews>
    <sheetView workbookViewId="0">
      <selection activeCell="C12" sqref="C12"/>
    </sheetView>
  </sheetViews>
  <sheetFormatPr baseColWidth="10" defaultRowHeight="14.5" x14ac:dyDescent="0.35"/>
  <cols>
    <col min="1" max="1" width="14" style="5" customWidth="1"/>
    <col min="2" max="2" width="11.81640625" bestFit="1" customWidth="1"/>
    <col min="3" max="3" width="40" customWidth="1"/>
    <col min="4" max="4" width="11.81640625" customWidth="1"/>
    <col min="5" max="5" width="15.26953125" customWidth="1"/>
  </cols>
  <sheetData>
    <row r="1" spans="2:5" ht="15.5" x14ac:dyDescent="0.35">
      <c r="B1" s="116" t="s">
        <v>187</v>
      </c>
      <c r="C1" s="116"/>
      <c r="D1" s="17" t="s">
        <v>190</v>
      </c>
      <c r="E1" s="18" t="s">
        <v>0</v>
      </c>
    </row>
    <row r="2" spans="2:5" x14ac:dyDescent="0.35">
      <c r="B2" s="19" t="s">
        <v>1</v>
      </c>
      <c r="C2" s="20" t="s">
        <v>2</v>
      </c>
      <c r="D2" s="22" t="s">
        <v>3</v>
      </c>
      <c r="E2" s="24" t="s">
        <v>13</v>
      </c>
    </row>
    <row r="3" spans="2:5" x14ac:dyDescent="0.35">
      <c r="B3" s="7">
        <v>1</v>
      </c>
      <c r="C3" s="8" t="s">
        <v>189</v>
      </c>
      <c r="D3" s="9">
        <v>0.16927083333333334</v>
      </c>
      <c r="E3" s="10"/>
    </row>
    <row r="4" spans="2:5" x14ac:dyDescent="0.35">
      <c r="B4" s="1"/>
      <c r="C4" s="11" t="s">
        <v>41</v>
      </c>
      <c r="D4" s="12">
        <v>0.20818287037037039</v>
      </c>
      <c r="E4" s="2">
        <f>D$5/D4*1000</f>
        <v>1020.9595819202757</v>
      </c>
    </row>
    <row r="5" spans="2:5" x14ac:dyDescent="0.35">
      <c r="B5" s="109">
        <v>0.1</v>
      </c>
      <c r="C5" s="11"/>
      <c r="D5" s="12">
        <v>0.21254629629629629</v>
      </c>
      <c r="E5" s="2"/>
    </row>
    <row r="6" spans="2:5" x14ac:dyDescent="0.35">
      <c r="B6" s="1"/>
      <c r="C6" s="11" t="s">
        <v>184</v>
      </c>
      <c r="D6" s="12">
        <v>0.2171990740740741</v>
      </c>
      <c r="E6" s="2">
        <f t="shared" ref="E6:E13" si="0">D$5/D6*1000</f>
        <v>978.57827986784594</v>
      </c>
    </row>
    <row r="7" spans="2:5" x14ac:dyDescent="0.35">
      <c r="B7" s="1"/>
      <c r="C7" s="11" t="s">
        <v>163</v>
      </c>
      <c r="D7" s="12">
        <v>0.2200810185185185</v>
      </c>
      <c r="E7" s="2">
        <f t="shared" si="0"/>
        <v>965.76387062845129</v>
      </c>
    </row>
    <row r="8" spans="2:5" x14ac:dyDescent="0.35">
      <c r="B8" s="15"/>
      <c r="C8" s="6" t="s">
        <v>186</v>
      </c>
      <c r="D8" s="12">
        <v>0.2215162037037037</v>
      </c>
      <c r="E8" s="2">
        <f t="shared" si="0"/>
        <v>959.50676628872975</v>
      </c>
    </row>
    <row r="9" spans="2:5" x14ac:dyDescent="0.35">
      <c r="B9" s="15"/>
      <c r="C9" s="6" t="s">
        <v>75</v>
      </c>
      <c r="D9" s="12">
        <v>0.22265046296296298</v>
      </c>
      <c r="E9" s="2">
        <f t="shared" si="0"/>
        <v>954.61870354005293</v>
      </c>
    </row>
    <row r="10" spans="2:5" x14ac:dyDescent="0.35">
      <c r="B10" s="15"/>
      <c r="C10" s="6" t="s">
        <v>63</v>
      </c>
      <c r="D10" s="12">
        <v>0.23375000000000001</v>
      </c>
      <c r="E10" s="2">
        <f t="shared" si="0"/>
        <v>909.28896811249751</v>
      </c>
    </row>
    <row r="11" spans="2:5" x14ac:dyDescent="0.35">
      <c r="B11" s="15"/>
      <c r="C11" s="6" t="s">
        <v>138</v>
      </c>
      <c r="D11" s="12">
        <v>0.23984953703703704</v>
      </c>
      <c r="E11" s="2">
        <f t="shared" si="0"/>
        <v>886.1651305312937</v>
      </c>
    </row>
    <row r="12" spans="2:5" x14ac:dyDescent="0.35">
      <c r="B12" s="15"/>
      <c r="C12" s="6" t="s">
        <v>185</v>
      </c>
      <c r="D12" s="12">
        <v>0.24940972222222224</v>
      </c>
      <c r="E12" s="2">
        <f t="shared" si="0"/>
        <v>852.19731774096238</v>
      </c>
    </row>
    <row r="13" spans="2:5" x14ac:dyDescent="0.35">
      <c r="B13" s="15"/>
      <c r="C13" s="6" t="s">
        <v>188</v>
      </c>
      <c r="D13" s="12">
        <v>0.25394675925925925</v>
      </c>
      <c r="E13" s="2">
        <f t="shared" si="0"/>
        <v>836.97187913039522</v>
      </c>
    </row>
    <row r="14" spans="2:5" x14ac:dyDescent="0.35">
      <c r="B14" s="16"/>
      <c r="C14" s="14" t="s">
        <v>195</v>
      </c>
      <c r="D14" s="3">
        <v>0.29020833333333335</v>
      </c>
      <c r="E14" s="4">
        <f>D$5/D14*1000</f>
        <v>732.39211932679257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workbookViewId="0">
      <selection activeCell="C13" sqref="C13"/>
    </sheetView>
  </sheetViews>
  <sheetFormatPr baseColWidth="10" defaultRowHeight="14.5" x14ac:dyDescent="0.35"/>
  <cols>
    <col min="1" max="1" width="17.54296875" customWidth="1"/>
    <col min="3" max="3" width="41.453125" customWidth="1"/>
    <col min="4" max="4" width="20" customWidth="1"/>
  </cols>
  <sheetData>
    <row r="1" spans="1:5" ht="16.5" customHeight="1" x14ac:dyDescent="0.35">
      <c r="A1" s="5" t="s">
        <v>5</v>
      </c>
      <c r="B1" s="110" t="s">
        <v>18</v>
      </c>
      <c r="C1" s="114"/>
      <c r="D1" s="36" t="s">
        <v>8</v>
      </c>
      <c r="E1" s="37" t="s">
        <v>59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148</v>
      </c>
      <c r="D3" s="47">
        <v>8.1770833333333334E-2</v>
      </c>
      <c r="E3" s="55"/>
    </row>
    <row r="4" spans="1:5" x14ac:dyDescent="0.35">
      <c r="B4" s="48">
        <v>22</v>
      </c>
      <c r="C4" s="30" t="s">
        <v>34</v>
      </c>
      <c r="D4" s="42">
        <v>8.6585648148148162E-2</v>
      </c>
      <c r="E4" s="49">
        <f t="shared" ref="E4:E20" si="0">$D$5/D4*1000</f>
        <v>1020.0507953482154</v>
      </c>
    </row>
    <row r="5" spans="1:5" x14ac:dyDescent="0.35">
      <c r="B5" s="48">
        <v>25</v>
      </c>
      <c r="C5" s="54">
        <v>0.1</v>
      </c>
      <c r="D5" s="43">
        <v>8.8321759259259267E-2</v>
      </c>
      <c r="E5" s="49"/>
    </row>
    <row r="6" spans="1:5" x14ac:dyDescent="0.35">
      <c r="B6" s="48">
        <v>26</v>
      </c>
      <c r="C6" s="30" t="s">
        <v>35</v>
      </c>
      <c r="D6" s="43">
        <v>8.8530092592592591E-2</v>
      </c>
      <c r="E6" s="49">
        <f t="shared" si="0"/>
        <v>997.64675120930849</v>
      </c>
    </row>
    <row r="7" spans="1:5" x14ac:dyDescent="0.35">
      <c r="B7" s="48">
        <v>33</v>
      </c>
      <c r="C7" s="30" t="s">
        <v>37</v>
      </c>
      <c r="D7" s="43">
        <v>8.9502314814814812E-2</v>
      </c>
      <c r="E7" s="49">
        <f t="shared" si="0"/>
        <v>986.80977628346056</v>
      </c>
    </row>
    <row r="8" spans="1:5" x14ac:dyDescent="0.35">
      <c r="B8" s="48">
        <v>40</v>
      </c>
      <c r="C8" s="30" t="s">
        <v>44</v>
      </c>
      <c r="D8" s="43">
        <v>9.1342592592592586E-2</v>
      </c>
      <c r="E8" s="49">
        <f t="shared" si="0"/>
        <v>966.92853522554503</v>
      </c>
    </row>
    <row r="9" spans="1:5" x14ac:dyDescent="0.35">
      <c r="B9" s="48">
        <v>41</v>
      </c>
      <c r="C9" s="30" t="s">
        <v>42</v>
      </c>
      <c r="D9" s="43">
        <v>9.1342592592592586E-2</v>
      </c>
      <c r="E9" s="49">
        <f t="shared" si="0"/>
        <v>966.92853522554503</v>
      </c>
    </row>
    <row r="10" spans="1:5" x14ac:dyDescent="0.35">
      <c r="B10" s="48">
        <v>44</v>
      </c>
      <c r="C10" s="30" t="s">
        <v>54</v>
      </c>
      <c r="D10" s="43">
        <v>9.179398148148149E-2</v>
      </c>
      <c r="E10" s="49">
        <f t="shared" si="0"/>
        <v>962.17374858151561</v>
      </c>
    </row>
    <row r="11" spans="1:5" x14ac:dyDescent="0.35">
      <c r="B11" s="48">
        <v>46</v>
      </c>
      <c r="C11" s="30" t="s">
        <v>40</v>
      </c>
      <c r="D11" s="43">
        <v>9.2037037037037028E-2</v>
      </c>
      <c r="E11" s="49">
        <f t="shared" si="0"/>
        <v>959.6327967806842</v>
      </c>
    </row>
    <row r="12" spans="1:5" x14ac:dyDescent="0.35">
      <c r="B12" s="48">
        <v>51</v>
      </c>
      <c r="C12" s="30" t="s">
        <v>48</v>
      </c>
      <c r="D12" s="43">
        <v>9.3599537037037037E-2</v>
      </c>
      <c r="E12" s="49">
        <f t="shared" si="0"/>
        <v>943.61320638061102</v>
      </c>
    </row>
    <row r="13" spans="1:5" x14ac:dyDescent="0.35">
      <c r="B13" s="48">
        <v>68</v>
      </c>
      <c r="C13" s="30" t="s">
        <v>45</v>
      </c>
      <c r="D13" s="43">
        <v>9.5925925925925928E-2</v>
      </c>
      <c r="E13" s="49">
        <f t="shared" si="0"/>
        <v>920.72876447876456</v>
      </c>
    </row>
    <row r="14" spans="1:5" x14ac:dyDescent="0.35">
      <c r="B14" s="48">
        <v>79</v>
      </c>
      <c r="C14" s="30" t="s">
        <v>62</v>
      </c>
      <c r="D14" s="43">
        <v>9.778935185185185E-2</v>
      </c>
      <c r="E14" s="49">
        <f t="shared" si="0"/>
        <v>903.18380873476156</v>
      </c>
    </row>
    <row r="15" spans="1:5" x14ac:dyDescent="0.35">
      <c r="B15" s="48">
        <v>117</v>
      </c>
      <c r="C15" s="30" t="s">
        <v>55</v>
      </c>
      <c r="D15" s="43">
        <v>0.10362268518518518</v>
      </c>
      <c r="E15" s="49">
        <f t="shared" si="0"/>
        <v>852.33999776611199</v>
      </c>
    </row>
    <row r="16" spans="1:5" x14ac:dyDescent="0.35">
      <c r="B16" s="48">
        <v>132</v>
      </c>
      <c r="C16" s="30" t="s">
        <v>176</v>
      </c>
      <c r="D16" s="43">
        <v>0.1062037037037037</v>
      </c>
      <c r="E16" s="49">
        <f t="shared" si="0"/>
        <v>831.62598081952933</v>
      </c>
    </row>
    <row r="17" spans="1:5" x14ac:dyDescent="0.35">
      <c r="B17" s="48">
        <v>157</v>
      </c>
      <c r="C17" s="30" t="s">
        <v>57</v>
      </c>
      <c r="D17" s="43">
        <v>0.1095949074074074</v>
      </c>
      <c r="E17" s="49">
        <f t="shared" si="0"/>
        <v>805.89291371844968</v>
      </c>
    </row>
    <row r="18" spans="1:5" x14ac:dyDescent="0.35">
      <c r="B18" s="48">
        <v>205</v>
      </c>
      <c r="C18" s="30" t="s">
        <v>58</v>
      </c>
      <c r="D18" s="43">
        <v>0.11822916666666666</v>
      </c>
      <c r="E18" s="49">
        <f t="shared" si="0"/>
        <v>747.03866862457176</v>
      </c>
    </row>
    <row r="19" spans="1:5" x14ac:dyDescent="0.35">
      <c r="B19" s="48">
        <v>215</v>
      </c>
      <c r="C19" s="30" t="s">
        <v>51</v>
      </c>
      <c r="D19" s="43">
        <v>0.12109953703703703</v>
      </c>
      <c r="E19" s="49">
        <f t="shared" si="0"/>
        <v>729.33193156838399</v>
      </c>
    </row>
    <row r="20" spans="1:5" ht="15" thickBot="1" x14ac:dyDescent="0.4">
      <c r="B20" s="50">
        <v>232</v>
      </c>
      <c r="C20" s="51" t="s">
        <v>33</v>
      </c>
      <c r="D20" s="52">
        <v>0.13230324074074074</v>
      </c>
      <c r="E20" s="53">
        <f t="shared" si="0"/>
        <v>667.57064123873693</v>
      </c>
    </row>
    <row r="21" spans="1:5" ht="31.5" customHeight="1" thickBot="1" x14ac:dyDescent="0.4">
      <c r="B21" s="11"/>
      <c r="C21" s="6"/>
      <c r="D21" s="11"/>
      <c r="E21" s="12"/>
    </row>
    <row r="22" spans="1:5" ht="15.65" customHeight="1" x14ac:dyDescent="0.35">
      <c r="A22" s="5" t="s">
        <v>7</v>
      </c>
      <c r="B22" s="110" t="s">
        <v>18</v>
      </c>
      <c r="C22" s="114"/>
      <c r="D22" s="114"/>
      <c r="E22" s="115"/>
    </row>
    <row r="23" spans="1:5" ht="15" thickBot="1" x14ac:dyDescent="0.4">
      <c r="B23" s="38" t="s">
        <v>1</v>
      </c>
      <c r="C23" s="39" t="s">
        <v>2</v>
      </c>
      <c r="D23" s="40" t="s">
        <v>3</v>
      </c>
      <c r="E23" s="41"/>
    </row>
    <row r="24" spans="1:5" ht="15" thickBot="1" x14ac:dyDescent="0.4">
      <c r="B24" s="68">
        <v>1</v>
      </c>
      <c r="C24" s="66" t="s">
        <v>149</v>
      </c>
      <c r="D24" s="123">
        <v>4.0347222222222222E-2</v>
      </c>
      <c r="E24" s="124"/>
    </row>
    <row r="25" spans="1:5" ht="15" thickBot="1" x14ac:dyDescent="0.4">
      <c r="B25" s="69">
        <v>25</v>
      </c>
      <c r="C25" s="26" t="s">
        <v>116</v>
      </c>
      <c r="D25" s="121">
        <v>4.3912037037037034E-2</v>
      </c>
      <c r="E25" s="122"/>
    </row>
    <row r="26" spans="1:5" ht="15" thickBot="1" x14ac:dyDescent="0.4">
      <c r="B26" s="69">
        <v>50</v>
      </c>
      <c r="C26" s="26" t="s">
        <v>107</v>
      </c>
      <c r="D26" s="121">
        <v>4.701388888888889E-2</v>
      </c>
      <c r="E26" s="122"/>
    </row>
    <row r="27" spans="1:5" ht="15" thickBot="1" x14ac:dyDescent="0.4">
      <c r="B27" s="69">
        <v>53</v>
      </c>
      <c r="C27" s="26" t="s">
        <v>117</v>
      </c>
      <c r="D27" s="121">
        <v>4.880787037037037E-2</v>
      </c>
      <c r="E27" s="122"/>
    </row>
    <row r="28" spans="1:5" ht="15" thickBot="1" x14ac:dyDescent="0.4">
      <c r="B28" s="69">
        <v>59</v>
      </c>
      <c r="C28" s="26" t="s">
        <v>118</v>
      </c>
      <c r="D28" s="121">
        <v>4.9652777777777775E-2</v>
      </c>
      <c r="E28" s="122"/>
    </row>
    <row r="29" spans="1:5" ht="15" thickBot="1" x14ac:dyDescent="0.4">
      <c r="B29" s="69">
        <v>68</v>
      </c>
      <c r="C29" s="26" t="s">
        <v>108</v>
      </c>
      <c r="D29" s="121">
        <v>5.2314814814814814E-2</v>
      </c>
      <c r="E29" s="122"/>
    </row>
    <row r="30" spans="1:5" ht="15" thickBot="1" x14ac:dyDescent="0.4">
      <c r="B30" s="69"/>
      <c r="C30" s="26"/>
      <c r="D30" s="121"/>
      <c r="E30" s="122"/>
    </row>
    <row r="31" spans="1:5" ht="15" thickBot="1" x14ac:dyDescent="0.4">
      <c r="B31" s="69">
        <v>1</v>
      </c>
      <c r="C31" s="26" t="s">
        <v>150</v>
      </c>
      <c r="D31" s="117">
        <v>2.449074074074074E-2</v>
      </c>
      <c r="E31" s="118"/>
    </row>
    <row r="32" spans="1:5" ht="15" thickBot="1" x14ac:dyDescent="0.4">
      <c r="B32" s="69">
        <v>51</v>
      </c>
      <c r="C32" s="26" t="s">
        <v>119</v>
      </c>
      <c r="D32" s="117">
        <v>3.2152777777777773E-2</v>
      </c>
      <c r="E32" s="118"/>
    </row>
    <row r="33" spans="2:5" ht="15" thickBot="1" x14ac:dyDescent="0.4">
      <c r="B33" s="69">
        <v>53</v>
      </c>
      <c r="C33" s="26" t="s">
        <v>120</v>
      </c>
      <c r="D33" s="117">
        <v>3.3773148148148149E-2</v>
      </c>
      <c r="E33" s="118"/>
    </row>
    <row r="34" spans="2:5" ht="15" thickBot="1" x14ac:dyDescent="0.4">
      <c r="B34" s="70">
        <v>55</v>
      </c>
      <c r="C34" s="67" t="s">
        <v>121</v>
      </c>
      <c r="D34" s="119">
        <v>3.4050925925925922E-2</v>
      </c>
      <c r="E34" s="120"/>
    </row>
  </sheetData>
  <mergeCells count="13">
    <mergeCell ref="D33:E33"/>
    <mergeCell ref="D34:E34"/>
    <mergeCell ref="B1:C1"/>
    <mergeCell ref="D28:E28"/>
    <mergeCell ref="D29:E29"/>
    <mergeCell ref="D31:E31"/>
    <mergeCell ref="D30:E30"/>
    <mergeCell ref="D32:E32"/>
    <mergeCell ref="B22:E22"/>
    <mergeCell ref="D24:E24"/>
    <mergeCell ref="D25:E25"/>
    <mergeCell ref="D26:E26"/>
    <mergeCell ref="D27:E2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0" sqref="C10"/>
    </sheetView>
  </sheetViews>
  <sheetFormatPr baseColWidth="10" defaultRowHeight="14.5" x14ac:dyDescent="0.35"/>
  <cols>
    <col min="1" max="1" width="16.7265625" customWidth="1"/>
    <col min="3" max="3" width="41.1796875" customWidth="1"/>
    <col min="4" max="4" width="18.1796875" bestFit="1" customWidth="1"/>
    <col min="5" max="5" width="11.453125" style="56"/>
  </cols>
  <sheetData>
    <row r="1" spans="1:5" ht="16.5" customHeight="1" x14ac:dyDescent="0.35">
      <c r="A1" s="5" t="s">
        <v>5</v>
      </c>
      <c r="B1" s="110" t="s">
        <v>19</v>
      </c>
      <c r="C1" s="114"/>
      <c r="D1" s="36" t="s">
        <v>8</v>
      </c>
      <c r="E1" s="37" t="s">
        <v>73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145</v>
      </c>
      <c r="D3" s="47">
        <v>8.4895833333333337E-2</v>
      </c>
      <c r="E3" s="55"/>
    </row>
    <row r="4" spans="1:5" x14ac:dyDescent="0.35">
      <c r="B4" s="48">
        <v>20</v>
      </c>
      <c r="C4" s="30" t="s">
        <v>34</v>
      </c>
      <c r="D4" s="42">
        <v>9.4421296296296295E-2</v>
      </c>
      <c r="E4" s="49">
        <f>$D$11/D4*1000</f>
        <v>1060.9217945574896</v>
      </c>
    </row>
    <row r="5" spans="1:5" x14ac:dyDescent="0.35">
      <c r="B5" s="48">
        <v>24</v>
      </c>
      <c r="C5" s="54" t="s">
        <v>60</v>
      </c>
      <c r="D5" s="43">
        <v>9.5567129629629641E-2</v>
      </c>
      <c r="E5" s="49">
        <f t="shared" ref="E5:E29" si="0">$D$11/D5*1000</f>
        <v>1048.201525977958</v>
      </c>
    </row>
    <row r="6" spans="1:5" x14ac:dyDescent="0.35">
      <c r="B6" s="48">
        <v>36</v>
      </c>
      <c r="C6" s="30" t="s">
        <v>46</v>
      </c>
      <c r="D6" s="43">
        <v>9.7499999999999989E-2</v>
      </c>
      <c r="E6" s="49">
        <f t="shared" si="0"/>
        <v>1027.4216524216527</v>
      </c>
    </row>
    <row r="7" spans="1:5" x14ac:dyDescent="0.35">
      <c r="B7" s="48">
        <v>44</v>
      </c>
      <c r="C7" s="30" t="s">
        <v>35</v>
      </c>
      <c r="D7" s="43">
        <v>9.8055555555555562E-2</v>
      </c>
      <c r="E7" s="49">
        <f t="shared" si="0"/>
        <v>1021.6005665722379</v>
      </c>
    </row>
    <row r="8" spans="1:5" x14ac:dyDescent="0.35">
      <c r="B8" s="48">
        <v>50</v>
      </c>
      <c r="C8" s="30" t="s">
        <v>61</v>
      </c>
      <c r="D8" s="43">
        <v>9.8564814814814813E-2</v>
      </c>
      <c r="E8" s="49">
        <f t="shared" si="0"/>
        <v>1016.322217003288</v>
      </c>
    </row>
    <row r="9" spans="1:5" x14ac:dyDescent="0.35">
      <c r="B9" s="48">
        <v>58</v>
      </c>
      <c r="C9" s="30" t="s">
        <v>48</v>
      </c>
      <c r="D9" s="43">
        <v>9.9641203703703704E-2</v>
      </c>
      <c r="E9" s="49">
        <f t="shared" si="0"/>
        <v>1005.3432454408178</v>
      </c>
    </row>
    <row r="10" spans="1:5" x14ac:dyDescent="0.35">
      <c r="B10" s="48">
        <v>59</v>
      </c>
      <c r="C10" s="30" t="s">
        <v>45</v>
      </c>
      <c r="D10" s="43">
        <v>9.975694444444444E-2</v>
      </c>
      <c r="E10" s="49">
        <f t="shared" si="0"/>
        <v>1004.1768186564568</v>
      </c>
    </row>
    <row r="11" spans="1:5" x14ac:dyDescent="0.35">
      <c r="B11" s="48">
        <v>61</v>
      </c>
      <c r="C11" s="54">
        <v>0.1</v>
      </c>
      <c r="D11" s="43">
        <v>0.10017361111111112</v>
      </c>
      <c r="E11" s="49"/>
    </row>
    <row r="12" spans="1:5" x14ac:dyDescent="0.35">
      <c r="B12" s="48">
        <v>70</v>
      </c>
      <c r="C12" s="30" t="s">
        <v>41</v>
      </c>
      <c r="D12" s="43">
        <v>0.1005787037037037</v>
      </c>
      <c r="E12" s="49">
        <f t="shared" si="0"/>
        <v>995.9723820483315</v>
      </c>
    </row>
    <row r="13" spans="1:5" x14ac:dyDescent="0.35">
      <c r="B13" s="48">
        <v>74</v>
      </c>
      <c r="C13" s="30" t="s">
        <v>37</v>
      </c>
      <c r="D13" s="43">
        <v>0.10078703703703702</v>
      </c>
      <c r="E13" s="49">
        <f t="shared" si="0"/>
        <v>993.91364262746913</v>
      </c>
    </row>
    <row r="14" spans="1:5" x14ac:dyDescent="0.35">
      <c r="B14" s="48">
        <v>89</v>
      </c>
      <c r="C14" s="30" t="s">
        <v>42</v>
      </c>
      <c r="D14" s="43">
        <v>0.10228009259259259</v>
      </c>
      <c r="E14" s="49">
        <f t="shared" si="0"/>
        <v>979.40477537625907</v>
      </c>
    </row>
    <row r="15" spans="1:5" x14ac:dyDescent="0.35">
      <c r="B15" s="48">
        <v>146</v>
      </c>
      <c r="C15" s="30" t="s">
        <v>62</v>
      </c>
      <c r="D15" s="43">
        <v>0.10739583333333334</v>
      </c>
      <c r="E15" s="49">
        <f t="shared" si="0"/>
        <v>932.75137407048169</v>
      </c>
    </row>
    <row r="16" spans="1:5" x14ac:dyDescent="0.35">
      <c r="B16" s="48">
        <v>154</v>
      </c>
      <c r="C16" s="30" t="s">
        <v>63</v>
      </c>
      <c r="D16" s="43">
        <v>0.10819444444444444</v>
      </c>
      <c r="E16" s="49">
        <f t="shared" si="0"/>
        <v>925.86649550706045</v>
      </c>
    </row>
    <row r="17" spans="2:5" x14ac:dyDescent="0.35">
      <c r="B17" s="48">
        <v>182</v>
      </c>
      <c r="C17" s="30" t="s">
        <v>56</v>
      </c>
      <c r="D17" s="43">
        <v>0.11041666666666666</v>
      </c>
      <c r="E17" s="49">
        <f t="shared" si="0"/>
        <v>907.23270440251576</v>
      </c>
    </row>
    <row r="18" spans="2:5" x14ac:dyDescent="0.35">
      <c r="B18" s="48">
        <v>184</v>
      </c>
      <c r="C18" s="30" t="s">
        <v>55</v>
      </c>
      <c r="D18" s="43">
        <v>0.11050925925925925</v>
      </c>
      <c r="E18" s="49">
        <f t="shared" si="0"/>
        <v>906.47255969836624</v>
      </c>
    </row>
    <row r="19" spans="2:5" x14ac:dyDescent="0.35">
      <c r="B19" s="48">
        <v>239</v>
      </c>
      <c r="C19" s="30" t="s">
        <v>64</v>
      </c>
      <c r="D19" s="43">
        <v>0.11343750000000001</v>
      </c>
      <c r="E19" s="49">
        <f t="shared" si="0"/>
        <v>883.07315580042848</v>
      </c>
    </row>
    <row r="20" spans="2:5" x14ac:dyDescent="0.35">
      <c r="B20" s="48">
        <v>270</v>
      </c>
      <c r="C20" s="30" t="s">
        <v>65</v>
      </c>
      <c r="D20" s="42">
        <v>0.11530092592592593</v>
      </c>
      <c r="E20" s="57">
        <f t="shared" si="0"/>
        <v>868.80144549287297</v>
      </c>
    </row>
    <row r="21" spans="2:5" x14ac:dyDescent="0.35">
      <c r="B21" s="48">
        <v>317</v>
      </c>
      <c r="C21" s="30" t="s">
        <v>66</v>
      </c>
      <c r="D21" s="42">
        <v>0.11798611111111111</v>
      </c>
      <c r="E21" s="49">
        <f t="shared" si="0"/>
        <v>849.02884049440854</v>
      </c>
    </row>
    <row r="22" spans="2:5" x14ac:dyDescent="0.35">
      <c r="B22" s="48">
        <v>383</v>
      </c>
      <c r="C22" s="54" t="s">
        <v>50</v>
      </c>
      <c r="D22" s="43">
        <v>0.12146990740740742</v>
      </c>
      <c r="E22" s="49">
        <f t="shared" si="0"/>
        <v>824.67841829442591</v>
      </c>
    </row>
    <row r="23" spans="2:5" x14ac:dyDescent="0.35">
      <c r="B23" s="48">
        <v>398</v>
      </c>
      <c r="C23" s="30" t="s">
        <v>67</v>
      </c>
      <c r="D23" s="43">
        <v>0.12304398148148148</v>
      </c>
      <c r="E23" s="49">
        <f t="shared" si="0"/>
        <v>814.12849214561197</v>
      </c>
    </row>
    <row r="24" spans="2:5" x14ac:dyDescent="0.35">
      <c r="B24" s="48">
        <v>467</v>
      </c>
      <c r="C24" s="30" t="s">
        <v>68</v>
      </c>
      <c r="D24" s="43">
        <v>0.12814814814814815</v>
      </c>
      <c r="E24" s="49">
        <f t="shared" si="0"/>
        <v>781.70158959537571</v>
      </c>
    </row>
    <row r="25" spans="2:5" x14ac:dyDescent="0.35">
      <c r="B25" s="48">
        <v>471</v>
      </c>
      <c r="C25" s="30" t="s">
        <v>69</v>
      </c>
      <c r="D25" s="43">
        <v>0.12898148148148147</v>
      </c>
      <c r="E25" s="49">
        <f t="shared" si="0"/>
        <v>776.6511127063892</v>
      </c>
    </row>
    <row r="26" spans="2:5" x14ac:dyDescent="0.35">
      <c r="B26" s="48">
        <v>538</v>
      </c>
      <c r="C26" s="30" t="s">
        <v>70</v>
      </c>
      <c r="D26" s="43">
        <v>0.13543981481481482</v>
      </c>
      <c r="E26" s="49">
        <f t="shared" si="0"/>
        <v>739.61715945992137</v>
      </c>
    </row>
    <row r="27" spans="2:5" x14ac:dyDescent="0.35">
      <c r="B27" s="48">
        <v>556</v>
      </c>
      <c r="C27" s="30" t="s">
        <v>58</v>
      </c>
      <c r="D27" s="43">
        <v>0.13738425925925926</v>
      </c>
      <c r="E27" s="49">
        <f t="shared" si="0"/>
        <v>729.14911541701781</v>
      </c>
    </row>
    <row r="28" spans="2:5" x14ac:dyDescent="0.35">
      <c r="B28" s="48">
        <v>596</v>
      </c>
      <c r="C28" s="30" t="s">
        <v>71</v>
      </c>
      <c r="D28" s="43">
        <v>0.14844907407407407</v>
      </c>
      <c r="E28" s="49">
        <f t="shared" si="0"/>
        <v>674.80118509278032</v>
      </c>
    </row>
    <row r="29" spans="2:5" ht="15" thickBot="1" x14ac:dyDescent="0.4">
      <c r="B29" s="50">
        <v>598</v>
      </c>
      <c r="C29" s="51" t="s">
        <v>72</v>
      </c>
      <c r="D29" s="52">
        <v>0.14945601851851853</v>
      </c>
      <c r="E29" s="53">
        <f t="shared" si="0"/>
        <v>670.25478200263296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5"/>
  <sheetViews>
    <sheetView zoomScaleNormal="100" workbookViewId="0">
      <selection activeCell="C7" sqref="C7"/>
    </sheetView>
  </sheetViews>
  <sheetFormatPr baseColWidth="10" defaultRowHeight="14.5" x14ac:dyDescent="0.35"/>
  <cols>
    <col min="1" max="1" width="13" customWidth="1"/>
    <col min="3" max="3" width="41.453125" customWidth="1"/>
    <col min="4" max="4" width="10" customWidth="1"/>
  </cols>
  <sheetData>
    <row r="1" spans="1:6" x14ac:dyDescent="0.35">
      <c r="A1" s="5"/>
      <c r="B1" s="126" t="s">
        <v>27</v>
      </c>
      <c r="C1" s="126"/>
      <c r="D1" s="127"/>
      <c r="E1" s="125" t="s">
        <v>191</v>
      </c>
      <c r="F1" s="128" t="s">
        <v>0</v>
      </c>
    </row>
    <row r="2" spans="1:6" x14ac:dyDescent="0.35">
      <c r="B2" s="129" t="s">
        <v>1</v>
      </c>
      <c r="C2" s="130" t="s">
        <v>2</v>
      </c>
      <c r="D2" s="131"/>
      <c r="E2" s="132" t="s">
        <v>3</v>
      </c>
      <c r="F2" s="133" t="s">
        <v>4</v>
      </c>
    </row>
    <row r="3" spans="1:6" x14ac:dyDescent="0.35">
      <c r="B3" s="134">
        <v>1</v>
      </c>
      <c r="C3" s="82" t="s">
        <v>196</v>
      </c>
      <c r="D3" s="83"/>
      <c r="E3" s="84">
        <v>0.16005787037037036</v>
      </c>
      <c r="F3" s="135"/>
    </row>
    <row r="4" spans="1:6" x14ac:dyDescent="0.35">
      <c r="B4" s="136">
        <v>0.1</v>
      </c>
      <c r="C4" s="88"/>
      <c r="D4" s="89"/>
      <c r="E4" s="90">
        <v>0.19054398148148147</v>
      </c>
      <c r="F4" s="137"/>
    </row>
    <row r="5" spans="1:6" x14ac:dyDescent="0.35">
      <c r="B5" s="138"/>
      <c r="C5" s="88" t="s">
        <v>43</v>
      </c>
      <c r="D5" s="89"/>
      <c r="E5" s="90">
        <v>0.19071759259259258</v>
      </c>
      <c r="F5" s="137">
        <f>E$4/E5*1000</f>
        <v>999.0896953513776</v>
      </c>
    </row>
    <row r="6" spans="1:6" x14ac:dyDescent="0.35">
      <c r="B6" s="138"/>
      <c r="C6" s="88" t="s">
        <v>63</v>
      </c>
      <c r="D6" s="89"/>
      <c r="E6" s="90">
        <v>0.20037037037037039</v>
      </c>
      <c r="F6" s="137">
        <f t="shared" ref="F6:F14" si="0">E$4/E6*1000</f>
        <v>950.95887245841016</v>
      </c>
    </row>
    <row r="7" spans="1:6" x14ac:dyDescent="0.35">
      <c r="B7" s="138"/>
      <c r="C7" s="88" t="s">
        <v>163</v>
      </c>
      <c r="D7" s="89"/>
      <c r="E7" s="90">
        <v>0.20063657407407409</v>
      </c>
      <c r="F7" s="137">
        <f t="shared" si="0"/>
        <v>949.69714450533581</v>
      </c>
    </row>
    <row r="8" spans="1:6" x14ac:dyDescent="0.35">
      <c r="B8" s="138"/>
      <c r="C8" s="88" t="s">
        <v>184</v>
      </c>
      <c r="D8" s="89"/>
      <c r="E8" s="90">
        <v>0.20068287037037036</v>
      </c>
      <c r="F8" s="137">
        <f t="shared" si="0"/>
        <v>949.47805525116792</v>
      </c>
    </row>
    <row r="9" spans="1:6" x14ac:dyDescent="0.35">
      <c r="B9" s="138"/>
      <c r="C9" s="88" t="s">
        <v>170</v>
      </c>
      <c r="D9" s="89"/>
      <c r="E9" s="90">
        <v>0.21380787037037038</v>
      </c>
      <c r="F9" s="137">
        <f t="shared" si="0"/>
        <v>891.1925512910733</v>
      </c>
    </row>
    <row r="10" spans="1:6" x14ac:dyDescent="0.35">
      <c r="B10" s="138"/>
      <c r="C10" s="88" t="s">
        <v>65</v>
      </c>
      <c r="D10" s="89"/>
      <c r="E10" s="90">
        <v>0.21770833333333331</v>
      </c>
      <c r="F10" s="137">
        <f t="shared" si="0"/>
        <v>875.22594364699637</v>
      </c>
    </row>
    <row r="11" spans="1:6" x14ac:dyDescent="0.35">
      <c r="B11" s="138"/>
      <c r="C11" s="88" t="s">
        <v>57</v>
      </c>
      <c r="D11" s="89"/>
      <c r="E11" s="90">
        <v>0.22563657407407409</v>
      </c>
      <c r="F11" s="137">
        <f t="shared" si="0"/>
        <v>844.47294177994343</v>
      </c>
    </row>
    <row r="12" spans="1:6" x14ac:dyDescent="0.35">
      <c r="B12" s="138"/>
      <c r="C12" s="88" t="s">
        <v>185</v>
      </c>
      <c r="D12" s="89"/>
      <c r="E12" s="90">
        <v>0.22826388888888891</v>
      </c>
      <c r="F12" s="137">
        <f t="shared" si="0"/>
        <v>834.75306764019865</v>
      </c>
    </row>
    <row r="13" spans="1:6" x14ac:dyDescent="0.35">
      <c r="B13" s="138"/>
      <c r="C13" s="88" t="s">
        <v>138</v>
      </c>
      <c r="D13" s="89"/>
      <c r="E13" s="90">
        <v>0.22858796296296294</v>
      </c>
      <c r="F13" s="137">
        <f t="shared" si="0"/>
        <v>833.56962025316466</v>
      </c>
    </row>
    <row r="14" spans="1:6" x14ac:dyDescent="0.35">
      <c r="B14" s="138"/>
      <c r="C14" s="88" t="s">
        <v>96</v>
      </c>
      <c r="D14" s="89"/>
      <c r="E14" s="90">
        <v>0.25</v>
      </c>
      <c r="F14" s="137">
        <f t="shared" si="0"/>
        <v>762.17592592592587</v>
      </c>
    </row>
    <row r="15" spans="1:6" x14ac:dyDescent="0.35">
      <c r="B15" s="139"/>
      <c r="C15" s="140" t="s">
        <v>174</v>
      </c>
      <c r="D15" s="141"/>
      <c r="E15" s="142">
        <v>0.27908564814814812</v>
      </c>
      <c r="F15" s="143">
        <f>E$4/E15*1000</f>
        <v>682.74374818562603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workbookViewId="0">
      <selection activeCell="C12" sqref="C12"/>
    </sheetView>
  </sheetViews>
  <sheetFormatPr baseColWidth="10" defaultRowHeight="14.5" x14ac:dyDescent="0.35"/>
  <cols>
    <col min="1" max="1" width="18.1796875" customWidth="1"/>
    <col min="3" max="3" width="51.1796875" customWidth="1"/>
  </cols>
  <sheetData>
    <row r="1" spans="1:5" ht="16.5" customHeight="1" x14ac:dyDescent="0.35">
      <c r="A1" s="5" t="s">
        <v>5</v>
      </c>
      <c r="B1" s="110" t="s">
        <v>21</v>
      </c>
      <c r="C1" s="114"/>
      <c r="D1" s="36" t="s">
        <v>81</v>
      </c>
      <c r="E1" s="37" t="s">
        <v>80</v>
      </c>
    </row>
    <row r="2" spans="1:5" ht="15" thickBot="1" x14ac:dyDescent="0.4">
      <c r="B2" s="38" t="s">
        <v>1</v>
      </c>
      <c r="C2" s="39" t="s">
        <v>2</v>
      </c>
      <c r="D2" s="40" t="s">
        <v>3</v>
      </c>
      <c r="E2" s="41" t="s">
        <v>0</v>
      </c>
    </row>
    <row r="3" spans="1:5" x14ac:dyDescent="0.35">
      <c r="B3" s="45">
        <v>1</v>
      </c>
      <c r="C3" s="46" t="s">
        <v>147</v>
      </c>
      <c r="D3" s="47">
        <v>9.3634259259259264E-2</v>
      </c>
      <c r="E3" s="55"/>
    </row>
    <row r="4" spans="1:5" x14ac:dyDescent="0.35">
      <c r="B4" s="48">
        <v>12</v>
      </c>
      <c r="C4" s="30" t="s">
        <v>36</v>
      </c>
      <c r="D4" s="42">
        <v>9.7974537037037027E-2</v>
      </c>
      <c r="E4" s="49">
        <f>$D$8/D4*1000</f>
        <v>1037.9208505611341</v>
      </c>
    </row>
    <row r="5" spans="1:5" x14ac:dyDescent="0.35">
      <c r="B5" s="48">
        <v>14</v>
      </c>
      <c r="C5" s="54" t="s">
        <v>34</v>
      </c>
      <c r="D5" s="43">
        <v>9.8437499999999997E-2</v>
      </c>
      <c r="E5" s="49">
        <f t="shared" ref="E5:E20" si="0">$D$8/D5*1000</f>
        <v>1033.0393885949443</v>
      </c>
    </row>
    <row r="6" spans="1:5" x14ac:dyDescent="0.35">
      <c r="B6" s="48">
        <v>23</v>
      </c>
      <c r="C6" s="30" t="s">
        <v>39</v>
      </c>
      <c r="D6" s="43">
        <v>0.10162037037037037</v>
      </c>
      <c r="E6" s="49">
        <f t="shared" si="0"/>
        <v>1000.6833712984053</v>
      </c>
    </row>
    <row r="7" spans="1:5" x14ac:dyDescent="0.35">
      <c r="B7" s="48">
        <v>24</v>
      </c>
      <c r="C7" s="30" t="s">
        <v>42</v>
      </c>
      <c r="D7" s="43">
        <v>0.10164351851851851</v>
      </c>
      <c r="E7" s="49">
        <f t="shared" si="0"/>
        <v>1000.4554771122752</v>
      </c>
    </row>
    <row r="8" spans="1:5" x14ac:dyDescent="0.35">
      <c r="B8" s="144">
        <v>0.1</v>
      </c>
      <c r="C8" s="54"/>
      <c r="D8" s="43">
        <v>0.10168981481481482</v>
      </c>
      <c r="E8" s="49"/>
    </row>
    <row r="9" spans="1:5" x14ac:dyDescent="0.35">
      <c r="B9" s="48">
        <v>38</v>
      </c>
      <c r="C9" s="30" t="s">
        <v>37</v>
      </c>
      <c r="D9" s="43">
        <v>0.10518518518518517</v>
      </c>
      <c r="E9" s="49">
        <f t="shared" si="0"/>
        <v>966.76936619718322</v>
      </c>
    </row>
    <row r="10" spans="1:5" x14ac:dyDescent="0.35">
      <c r="B10" s="48">
        <v>53</v>
      </c>
      <c r="C10" s="30" t="s">
        <v>43</v>
      </c>
      <c r="D10" s="43">
        <v>0.10806712962962962</v>
      </c>
      <c r="E10" s="49">
        <f t="shared" si="0"/>
        <v>940.98746920852523</v>
      </c>
    </row>
    <row r="11" spans="1:5" x14ac:dyDescent="0.35">
      <c r="B11" s="48">
        <v>57</v>
      </c>
      <c r="C11" s="54" t="s">
        <v>40</v>
      </c>
      <c r="D11" s="43">
        <v>0.11009259259259259</v>
      </c>
      <c r="E11" s="49">
        <f t="shared" si="0"/>
        <v>923.67535744322959</v>
      </c>
    </row>
    <row r="12" spans="1:5" x14ac:dyDescent="0.35">
      <c r="B12" s="48">
        <v>69</v>
      </c>
      <c r="C12" s="30" t="s">
        <v>74</v>
      </c>
      <c r="D12" s="43">
        <v>0.11137731481481482</v>
      </c>
      <c r="E12" s="49">
        <f t="shared" si="0"/>
        <v>913.02088745713399</v>
      </c>
    </row>
    <row r="13" spans="1:5" x14ac:dyDescent="0.35">
      <c r="B13" s="48">
        <v>97</v>
      </c>
      <c r="C13" s="30" t="s">
        <v>75</v>
      </c>
      <c r="D13" s="43">
        <v>0.11671296296296296</v>
      </c>
      <c r="E13" s="49">
        <f t="shared" si="0"/>
        <v>871.28123760412529</v>
      </c>
    </row>
    <row r="14" spans="1:5" x14ac:dyDescent="0.35">
      <c r="B14" s="48">
        <v>102</v>
      </c>
      <c r="C14" s="30" t="s">
        <v>64</v>
      </c>
      <c r="D14" s="43">
        <v>0.11728009259259259</v>
      </c>
      <c r="E14" s="49">
        <f t="shared" si="0"/>
        <v>867.06799565775191</v>
      </c>
    </row>
    <row r="15" spans="1:5" x14ac:dyDescent="0.35">
      <c r="B15" s="48">
        <v>128</v>
      </c>
      <c r="C15" s="30" t="s">
        <v>76</v>
      </c>
      <c r="D15" s="43">
        <v>0.12068287037037036</v>
      </c>
      <c r="E15" s="49">
        <f t="shared" si="0"/>
        <v>842.62012084012667</v>
      </c>
    </row>
    <row r="16" spans="1:5" x14ac:dyDescent="0.35">
      <c r="B16" s="48">
        <v>153</v>
      </c>
      <c r="C16" s="30" t="s">
        <v>77</v>
      </c>
      <c r="D16" s="43">
        <v>0.12466435185185186</v>
      </c>
      <c r="E16" s="49">
        <f t="shared" si="0"/>
        <v>815.70884783214183</v>
      </c>
    </row>
    <row r="17" spans="2:5" x14ac:dyDescent="0.35">
      <c r="B17" s="48">
        <v>169</v>
      </c>
      <c r="C17" s="30" t="s">
        <v>50</v>
      </c>
      <c r="D17" s="43">
        <v>0.12703703703703703</v>
      </c>
      <c r="E17" s="49">
        <f t="shared" si="0"/>
        <v>800.47376093294463</v>
      </c>
    </row>
    <row r="18" spans="2:5" x14ac:dyDescent="0.35">
      <c r="B18" s="48">
        <v>172</v>
      </c>
      <c r="C18" s="30" t="s">
        <v>69</v>
      </c>
      <c r="D18" s="43">
        <v>0.12759259259259259</v>
      </c>
      <c r="E18" s="49">
        <f t="shared" si="0"/>
        <v>796.98838896952111</v>
      </c>
    </row>
    <row r="19" spans="2:5" x14ac:dyDescent="0.35">
      <c r="B19" s="48">
        <v>202</v>
      </c>
      <c r="C19" s="30" t="s">
        <v>78</v>
      </c>
      <c r="D19" s="43">
        <v>0.13469907407407408</v>
      </c>
      <c r="E19" s="49">
        <f t="shared" si="0"/>
        <v>754.94071146245051</v>
      </c>
    </row>
    <row r="20" spans="2:5" ht="15" thickBot="1" x14ac:dyDescent="0.4">
      <c r="B20" s="50">
        <v>234</v>
      </c>
      <c r="C20" s="51" t="s">
        <v>79</v>
      </c>
      <c r="D20" s="58">
        <v>0.1504513888888889</v>
      </c>
      <c r="E20" s="59">
        <f t="shared" si="0"/>
        <v>675.89814601123157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Distance Ironman</vt:lpstr>
      <vt:lpstr>Duathlon Braine 23-04</vt:lpstr>
      <vt:lpstr>Triathlon Tournai 30-04</vt:lpstr>
      <vt:lpstr>Triathlon Bertrix 30-04</vt:lpstr>
      <vt:lpstr>70.3 Barcelone 20-05</vt:lpstr>
      <vt:lpstr>Triathlon Seneffe 21-05</vt:lpstr>
      <vt:lpstr>Triathlon Eau d'Heure 05-06</vt:lpstr>
      <vt:lpstr>70.3 Luxembourg 18-06 </vt:lpstr>
      <vt:lpstr>Triathlon Sharks 25-06</vt:lpstr>
      <vt:lpstr>Triathlon Vilvoorde 09-07</vt:lpstr>
      <vt:lpstr>Triathlon Eupen 07-08</vt:lpstr>
      <vt:lpstr>Triathlon la Gileppe 13-08</vt:lpstr>
      <vt:lpstr>Triathlon Weiswampach 20-08</vt:lpstr>
      <vt:lpstr>70.3 Vichy 27-08</vt:lpstr>
      <vt:lpstr>Triathlon Gerardmer 03-09</vt:lpstr>
      <vt:lpstr>Triathlon Chièvres 03-09</vt:lpstr>
      <vt:lpstr>Triathlon Huy 10-09</vt:lpstr>
      <vt:lpstr>Triathlon Opprebais 17-09</vt:lpstr>
      <vt:lpstr>Triathlon Oupeye 24-09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Pétré</dc:creator>
  <cp:lastModifiedBy>Robin Pétré</cp:lastModifiedBy>
  <dcterms:created xsi:type="dcterms:W3CDTF">2014-06-09T08:50:02Z</dcterms:created>
  <dcterms:modified xsi:type="dcterms:W3CDTF">2017-11-12T10:21:17Z</dcterms:modified>
</cp:coreProperties>
</file>