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pet\OneDrive\Documents\Sport\Challenge RCBT\"/>
    </mc:Choice>
  </mc:AlternateContent>
  <xr:revisionPtr revIDLastSave="929" documentId="6_{1376FE77-FA3E-4389-9B0F-111774BB97AF}" xr6:coauthVersionLast="38" xr6:coauthVersionMax="38" xr10:uidLastSave="{5C0B33CD-09B0-4646-AE75-D6584EB9EC9B}"/>
  <bookViews>
    <workbookView xWindow="0" yWindow="0" windowWidth="28800" windowHeight="13130" xr2:uid="{00000000-000D-0000-FFFF-FFFF00000000}"/>
  </bookViews>
  <sheets>
    <sheet name="Distance Ironman" sheetId="19" r:id="rId1"/>
    <sheet name="Triathlon OTAN 06-05 (2)" sheetId="77" state="hidden" r:id="rId2"/>
    <sheet name="Championnats internationaux" sheetId="92" r:id="rId3"/>
    <sheet name="Triathlon Tournai 30-04" sheetId="69" r:id="rId4"/>
    <sheet name="Duathlon Braine 06-05" sheetId="73" r:id="rId5"/>
    <sheet name="Triathlon OTAN 06-05" sheetId="74" r:id="rId6"/>
    <sheet name="Triathlon Seneffe 20-05" sheetId="52" r:id="rId7"/>
    <sheet name="Triathlon Belfort 26-05" sheetId="63" r:id="rId8"/>
    <sheet name="Triathlon Libramont 27-05" sheetId="72" r:id="rId9"/>
    <sheet name="Triathlon Eau d'Heure 03-06" sheetId="53" r:id="rId10"/>
    <sheet name="70.3 Luxembourg 18-06 " sheetId="68" state="hidden" r:id="rId11"/>
    <sheet name="Triathlon Sharks 25-06" sheetId="55" state="hidden" r:id="rId12"/>
    <sheet name="Triathlon Vilvoorde 03-06" sheetId="54" r:id="rId13"/>
    <sheet name="Aquathlon BTC 15-06" sheetId="66" r:id="rId14"/>
    <sheet name="70.3 Luxembourg 17-06" sheetId="75" r:id="rId15"/>
    <sheet name="Triathlon Couvin 24-06" sheetId="76" r:id="rId16"/>
    <sheet name="Triathlon Alpe Huez 03-08" sheetId="84" r:id="rId17"/>
    <sheet name="Triathlon Butgenbach 30-07 " sheetId="85" r:id="rId18"/>
    <sheet name="Triathlon Eupen 05-08" sheetId="83" r:id="rId19"/>
    <sheet name="Triathlon Gileppe 12-08" sheetId="90" r:id="rId20"/>
    <sheet name="Triathlon Weiswampach 19-08" sheetId="82" r:id="rId21"/>
    <sheet name="Triathlon Chièvres 02-09" sheetId="89" r:id="rId22"/>
    <sheet name="Triathlon Huy 09-09" sheetId="93" r:id="rId23"/>
    <sheet name="Triathlon Opprebais 16-09" sheetId="67" r:id="rId24"/>
    <sheet name="Triathlon Eupen 07-08" sheetId="57" state="hidden" r:id="rId25"/>
    <sheet name="Triathlon la Gileppe 13-08" sheetId="56" state="hidden" r:id="rId26"/>
    <sheet name="Triathlon Weiswampach 20-08" sheetId="20" state="hidden" r:id="rId27"/>
    <sheet name="70.3 Vichy 27-08" sheetId="71" state="hidden" r:id="rId28"/>
    <sheet name="Triathlon Gerardmer 03-09" sheetId="65" state="hidden" r:id="rId29"/>
    <sheet name="Triathlon Chièvres 03-09" sheetId="64" state="hidden" r:id="rId30"/>
    <sheet name="Triathlon Oupeye 24-09" sheetId="70" state="hidden" r:id="rId31"/>
  </sheets>
  <definedNames>
    <definedName name="_xlnm.Print_Area" localSheetId="4">'Duathlon Braine 06-05'!$B$1:$F$57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53" l="1"/>
  <c r="F51" i="19"/>
  <c r="E12" i="93" l="1"/>
  <c r="E11" i="93"/>
  <c r="E10" i="93"/>
  <c r="E9" i="93"/>
  <c r="E8" i="93"/>
  <c r="E7" i="93"/>
  <c r="E5" i="93"/>
  <c r="E13" i="92"/>
  <c r="E12" i="92"/>
  <c r="E11" i="92"/>
  <c r="E6" i="92"/>
  <c r="E5" i="92"/>
  <c r="E4" i="92"/>
  <c r="F41" i="19"/>
  <c r="F40" i="19"/>
  <c r="F39" i="19"/>
  <c r="F34" i="19"/>
  <c r="F46" i="19"/>
  <c r="F29" i="19"/>
  <c r="F24" i="19"/>
  <c r="F23" i="19"/>
  <c r="F18" i="19"/>
  <c r="F13" i="19"/>
  <c r="F5" i="19"/>
  <c r="F6" i="19"/>
  <c r="F7" i="19"/>
  <c r="F8" i="19"/>
  <c r="F4" i="19"/>
  <c r="E4" i="66"/>
  <c r="F24" i="90"/>
  <c r="F9" i="90"/>
  <c r="F25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F8" i="90"/>
  <c r="F7" i="90"/>
  <c r="F6" i="90"/>
  <c r="F5" i="90"/>
  <c r="F10" i="89"/>
  <c r="F8" i="89"/>
  <c r="F11" i="89"/>
  <c r="F18" i="89"/>
  <c r="F17" i="89"/>
  <c r="F16" i="89"/>
  <c r="F15" i="89"/>
  <c r="F14" i="89"/>
  <c r="F13" i="89"/>
  <c r="F12" i="89"/>
  <c r="F9" i="89"/>
  <c r="F7" i="89"/>
  <c r="F6" i="89"/>
  <c r="F5" i="89"/>
  <c r="F6" i="67" l="1"/>
  <c r="F5" i="82"/>
  <c r="G6" i="85"/>
  <c r="G7" i="85"/>
  <c r="G8" i="85"/>
  <c r="G9" i="85"/>
  <c r="G10" i="85"/>
  <c r="G11" i="85"/>
  <c r="G13" i="85"/>
  <c r="G14" i="85"/>
  <c r="G15" i="85"/>
  <c r="G16" i="85"/>
  <c r="G17" i="85"/>
  <c r="G18" i="85"/>
  <c r="G19" i="85"/>
  <c r="G20" i="85"/>
  <c r="G21" i="85"/>
  <c r="G22" i="85"/>
  <c r="G23" i="85"/>
  <c r="G24" i="85"/>
  <c r="G25" i="85"/>
  <c r="G5" i="85"/>
  <c r="G16" i="84"/>
  <c r="G15" i="84"/>
  <c r="G10" i="84"/>
  <c r="G6" i="84"/>
  <c r="G7" i="84"/>
  <c r="G8" i="84"/>
  <c r="G9" i="84"/>
  <c r="G12" i="83"/>
  <c r="G6" i="83"/>
  <c r="G7" i="83"/>
  <c r="G8" i="83"/>
  <c r="G9" i="83"/>
  <c r="G10" i="83"/>
  <c r="G11" i="83"/>
  <c r="F11" i="82"/>
  <c r="F10" i="82"/>
  <c r="F9" i="82"/>
  <c r="F8" i="82"/>
  <c r="F7" i="82"/>
  <c r="F13" i="67"/>
  <c r="F14" i="67"/>
  <c r="F15" i="67"/>
  <c r="F16" i="67"/>
  <c r="F17" i="67"/>
  <c r="F18" i="67"/>
  <c r="F19" i="67"/>
  <c r="F20" i="67"/>
  <c r="F21" i="67"/>
  <c r="F7" i="67"/>
  <c r="F8" i="67"/>
  <c r="F10" i="67"/>
  <c r="F11" i="67"/>
  <c r="F12" i="67"/>
  <c r="F22" i="67"/>
  <c r="F23" i="67"/>
  <c r="F24" i="67"/>
  <c r="F5" i="67"/>
  <c r="F13" i="77" l="1"/>
  <c r="F12" i="77"/>
  <c r="F11" i="77"/>
  <c r="F10" i="77"/>
  <c r="F9" i="77"/>
  <c r="F7" i="77"/>
  <c r="F6" i="77"/>
  <c r="F5" i="77"/>
  <c r="F4" i="77"/>
  <c r="F3" i="77"/>
  <c r="F2" i="77"/>
  <c r="F11" i="74" l="1"/>
  <c r="F3" i="74" l="1"/>
  <c r="F8" i="76" l="1"/>
  <c r="F7" i="76"/>
  <c r="F4" i="76"/>
  <c r="F9" i="76"/>
  <c r="F6" i="76"/>
  <c r="F5" i="76"/>
  <c r="F6" i="75"/>
  <c r="F7" i="75"/>
  <c r="F10" i="75" l="1"/>
  <c r="F9" i="75"/>
  <c r="F8" i="75"/>
  <c r="F4" i="75"/>
  <c r="F19" i="63" l="1"/>
  <c r="F30" i="69" l="1"/>
  <c r="F31" i="69"/>
  <c r="F32" i="69"/>
  <c r="F33" i="69"/>
  <c r="F34" i="69"/>
  <c r="F29" i="69"/>
  <c r="F4" i="74"/>
  <c r="F5" i="74"/>
  <c r="F6" i="74"/>
  <c r="F7" i="74"/>
  <c r="F8" i="74"/>
  <c r="F10" i="74"/>
  <c r="F12" i="74"/>
  <c r="F13" i="74"/>
  <c r="F14" i="74"/>
  <c r="F6" i="52"/>
  <c r="F7" i="52"/>
  <c r="F9" i="52"/>
  <c r="F10" i="52"/>
  <c r="F11" i="52"/>
  <c r="F12" i="52"/>
  <c r="F13" i="52"/>
  <c r="F14" i="52"/>
  <c r="F15" i="52"/>
  <c r="F16" i="52"/>
  <c r="F17" i="52"/>
  <c r="F18" i="52"/>
  <c r="F5" i="52"/>
  <c r="F11" i="72"/>
  <c r="F6" i="72"/>
  <c r="F8" i="72"/>
  <c r="F9" i="72"/>
  <c r="F10" i="72"/>
  <c r="F5" i="72"/>
  <c r="F6" i="63"/>
  <c r="F7" i="63"/>
  <c r="F8" i="63"/>
  <c r="F10" i="63"/>
  <c r="F11" i="63"/>
  <c r="F12" i="63"/>
  <c r="F13" i="63"/>
  <c r="F14" i="63"/>
  <c r="F15" i="63"/>
  <c r="F16" i="63"/>
  <c r="F17" i="63"/>
  <c r="F18" i="63"/>
  <c r="F20" i="63"/>
  <c r="F21" i="63"/>
  <c r="F22" i="63"/>
  <c r="F23" i="63"/>
  <c r="F24" i="63"/>
  <c r="F25" i="63"/>
  <c r="F26" i="63"/>
  <c r="F27" i="63"/>
  <c r="F28" i="63"/>
  <c r="F29" i="63"/>
  <c r="F30" i="63"/>
  <c r="F31" i="63"/>
  <c r="F5" i="63"/>
  <c r="F33" i="53"/>
  <c r="F28" i="53"/>
  <c r="F29" i="53"/>
  <c r="F30" i="53"/>
  <c r="F31" i="53"/>
  <c r="F32" i="53"/>
  <c r="F26" i="53"/>
  <c r="F22" i="53"/>
  <c r="F6" i="53"/>
  <c r="F7" i="53"/>
  <c r="F8" i="53"/>
  <c r="F10" i="53"/>
  <c r="F11" i="53"/>
  <c r="F12" i="53"/>
  <c r="F13" i="53"/>
  <c r="F14" i="53"/>
  <c r="F15" i="53"/>
  <c r="F16" i="53"/>
  <c r="F17" i="53"/>
  <c r="F18" i="53"/>
  <c r="F19" i="53"/>
  <c r="F21" i="53"/>
  <c r="F5" i="53"/>
  <c r="F15" i="68" l="1"/>
  <c r="F6" i="68"/>
  <c r="F7" i="68"/>
  <c r="F8" i="68"/>
  <c r="F9" i="68"/>
  <c r="F10" i="68"/>
  <c r="F11" i="68"/>
  <c r="F12" i="68"/>
  <c r="F13" i="68"/>
  <c r="F14" i="68"/>
  <c r="F5" i="68"/>
  <c r="E6" i="71" l="1"/>
  <c r="E10" i="71"/>
  <c r="E11" i="71"/>
  <c r="E12" i="71"/>
  <c r="E4" i="71"/>
  <c r="E9" i="71"/>
  <c r="E8" i="71"/>
  <c r="E5" i="71"/>
  <c r="F5" i="70"/>
  <c r="F6" i="70"/>
  <c r="E5" i="66"/>
  <c r="E6" i="66"/>
  <c r="E7" i="66"/>
  <c r="E8" i="66"/>
  <c r="E5" i="64"/>
  <c r="E6" i="64"/>
  <c r="E7" i="64"/>
  <c r="E8" i="64"/>
  <c r="E10" i="64"/>
  <c r="E11" i="64"/>
  <c r="E12" i="64"/>
  <c r="E13" i="64"/>
  <c r="E14" i="64"/>
  <c r="E4" i="64"/>
  <c r="E6" i="20"/>
  <c r="E7" i="20"/>
  <c r="E8" i="20"/>
  <c r="E9" i="20"/>
  <c r="E10" i="20"/>
  <c r="E11" i="20"/>
  <c r="E12" i="20"/>
  <c r="E13" i="20"/>
  <c r="E4" i="20"/>
  <c r="E5" i="56"/>
  <c r="E6" i="56"/>
  <c r="E7" i="56"/>
  <c r="E8" i="56"/>
  <c r="E9" i="56"/>
  <c r="E10" i="56"/>
  <c r="E12" i="56"/>
  <c r="E13" i="56"/>
  <c r="E14" i="56"/>
  <c r="E15" i="56"/>
  <c r="E16" i="56"/>
  <c r="E17" i="56"/>
  <c r="E18" i="56"/>
  <c r="E19" i="56"/>
  <c r="E20" i="56"/>
  <c r="E21" i="56"/>
  <c r="E22" i="56"/>
  <c r="E23" i="56"/>
  <c r="E4" i="56"/>
  <c r="E6" i="57"/>
  <c r="E7" i="57"/>
  <c r="E8" i="57"/>
  <c r="E9" i="57"/>
  <c r="E10" i="57"/>
  <c r="E11" i="57"/>
  <c r="E12" i="57"/>
  <c r="E13" i="57"/>
  <c r="E14" i="57"/>
  <c r="E15" i="57"/>
  <c r="E16" i="57"/>
  <c r="E5" i="57"/>
  <c r="F7" i="54"/>
  <c r="F8" i="54"/>
  <c r="F9" i="54"/>
  <c r="F10" i="54"/>
  <c r="F11" i="54"/>
  <c r="F6" i="54"/>
  <c r="E5" i="55"/>
  <c r="E6" i="55"/>
  <c r="E7" i="55"/>
  <c r="E9" i="55"/>
  <c r="E10" i="55"/>
  <c r="E11" i="55"/>
  <c r="E12" i="55"/>
  <c r="E13" i="55"/>
  <c r="E14" i="55"/>
  <c r="E15" i="55"/>
  <c r="E16" i="55"/>
  <c r="E17" i="55"/>
  <c r="E18" i="55"/>
  <c r="E19" i="55"/>
  <c r="E20" i="55"/>
  <c r="E4" i="55"/>
  <c r="G6" i="65" l="1"/>
  <c r="G7" i="65"/>
  <c r="G8" i="65"/>
  <c r="G10" i="65"/>
  <c r="G9" i="65"/>
  <c r="G5" i="65"/>
</calcChain>
</file>

<file path=xl/sharedStrings.xml><?xml version="1.0" encoding="utf-8"?>
<sst xmlns="http://schemas.openxmlformats.org/spreadsheetml/2006/main" count="991" uniqueCount="444">
  <si>
    <t>Points</t>
  </si>
  <si>
    <t>N°</t>
  </si>
  <si>
    <t>Nom</t>
  </si>
  <si>
    <t>Temps</t>
  </si>
  <si>
    <t>Challenge</t>
  </si>
  <si>
    <t>Supercoupe</t>
  </si>
  <si>
    <t>Sprint</t>
  </si>
  <si>
    <t>Distance olympique</t>
  </si>
  <si>
    <t>Challenge (1,1)</t>
  </si>
  <si>
    <t>Triathlon Weiswampach</t>
  </si>
  <si>
    <t>CB</t>
  </si>
  <si>
    <t xml:space="preserve">Challenge </t>
  </si>
  <si>
    <t>Equipe</t>
  </si>
  <si>
    <t>Triathlon Seneffe</t>
  </si>
  <si>
    <t>Triathlon de l'Eau d'Heure</t>
  </si>
  <si>
    <t>Triathlon Sharks</t>
  </si>
  <si>
    <t>Triathlon Eupen</t>
  </si>
  <si>
    <t>LD</t>
  </si>
  <si>
    <t>Triathlon de la Gileppe</t>
  </si>
  <si>
    <t>PART 57</t>
  </si>
  <si>
    <t>70.3 Luxembourg</t>
  </si>
  <si>
    <t>Triathlon Chièvres</t>
  </si>
  <si>
    <t>PART 141</t>
  </si>
  <si>
    <t>Triathlon de Gérardmer</t>
  </si>
  <si>
    <t>XL</t>
  </si>
  <si>
    <t>Triathlon Huy</t>
  </si>
  <si>
    <t>COLSON Philippe</t>
  </si>
  <si>
    <t>BOUILLET Louis</t>
  </si>
  <si>
    <t>VERSTRAETEN Joachim</t>
  </si>
  <si>
    <t>LAUWERS Aurélien</t>
  </si>
  <si>
    <t>GHOMRAOUI Bilal</t>
  </si>
  <si>
    <t>PÉTRÉ Maxime</t>
  </si>
  <si>
    <t>DOLLÉ Mathieu</t>
  </si>
  <si>
    <t>LOMBAERT Mathieu</t>
  </si>
  <si>
    <t>PETTEAU Adrien</t>
  </si>
  <si>
    <t>SEHA Matthieu</t>
  </si>
  <si>
    <t>CREFCOEUR Liévin</t>
  </si>
  <si>
    <t>HEYRMAN Jonathan</t>
  </si>
  <si>
    <t>GRUWEZ Gilles</t>
  </si>
  <si>
    <t>KARKAN Alexandre</t>
  </si>
  <si>
    <t>MOREAU Gregoire</t>
  </si>
  <si>
    <t>CAUSTEUR Gill</t>
  </si>
  <si>
    <t>CREFCOEUR Philippe</t>
  </si>
  <si>
    <t>SCHOONJANS Michel</t>
  </si>
  <si>
    <t>VAN MUYSEWINKEL Cedric</t>
  </si>
  <si>
    <t>BLONDEL Emmanuel</t>
  </si>
  <si>
    <t>VANAUBEL Nathalie</t>
  </si>
  <si>
    <t>RASSON Nicolas</t>
  </si>
  <si>
    <t>PORTUGAL Frederico</t>
  </si>
  <si>
    <t>SANDERS Benjamin</t>
  </si>
  <si>
    <t>SCATLIFFE Danitza</t>
  </si>
  <si>
    <t>JEMINE Emilie</t>
  </si>
  <si>
    <t>WEETS Olivier</t>
  </si>
  <si>
    <t>OVART Nicolas</t>
  </si>
  <si>
    <t>JANSSENS Damien</t>
  </si>
  <si>
    <t>HOUYOUX Guillaume</t>
  </si>
  <si>
    <t>WILLEMS Arnaud</t>
  </si>
  <si>
    <t>VERGNET Helene</t>
  </si>
  <si>
    <t>PART 247</t>
  </si>
  <si>
    <t>DO</t>
  </si>
  <si>
    <t>Triathlon Vilvoorde</t>
  </si>
  <si>
    <t>PART 311</t>
  </si>
  <si>
    <t>VAN DONGEN Edouard</t>
  </si>
  <si>
    <t>VELDEMAN Vincent</t>
  </si>
  <si>
    <t>PÉTRÉ Robin</t>
  </si>
  <si>
    <t>DELÉPINE Simon</t>
  </si>
  <si>
    <t>ERNST Xavier</t>
  </si>
  <si>
    <t>PART 434</t>
  </si>
  <si>
    <t>PART 197</t>
  </si>
  <si>
    <t>PETRE Maxime</t>
  </si>
  <si>
    <t>Triathlon Opprebais</t>
  </si>
  <si>
    <t>PART 1336</t>
  </si>
  <si>
    <t>10%       134</t>
  </si>
  <si>
    <t>VIENNOT</t>
  </si>
  <si>
    <t>VAN MUYSENWINKEL Cédric</t>
  </si>
  <si>
    <t>VANDENHOUWENHEELE Pascal</t>
  </si>
  <si>
    <t>VAN ELMBT Olivier</t>
  </si>
  <si>
    <t>ANGELLIER Philippe</t>
  </si>
  <si>
    <t>FRENNET Philippe</t>
  </si>
  <si>
    <t>VANDIEST</t>
  </si>
  <si>
    <t xml:space="preserve">MAGNIEN </t>
  </si>
  <si>
    <t>DALAIDEN</t>
  </si>
  <si>
    <t>METS</t>
  </si>
  <si>
    <t>HUMBLET</t>
  </si>
  <si>
    <t>Triathlon Oupeye</t>
  </si>
  <si>
    <t>TTF 1</t>
  </si>
  <si>
    <t>10%            6</t>
  </si>
  <si>
    <t>Karkan, Pétré, Petteau, Philippe, Van Damme</t>
  </si>
  <si>
    <t>Petteau, Vandenbroeck, Vandenhouwenheele, Wilmart</t>
  </si>
  <si>
    <t>Ironman Vichy</t>
  </si>
  <si>
    <t>VAN LIERDE</t>
  </si>
  <si>
    <t>PART 1839</t>
  </si>
  <si>
    <t>DELEPINE Simon</t>
  </si>
  <si>
    <t>FASTREZ Maxime</t>
  </si>
  <si>
    <t>SCATLIFFE DANITZA</t>
  </si>
  <si>
    <t>Ironman Maastricht</t>
  </si>
  <si>
    <t>Ironman Lanzarote</t>
  </si>
  <si>
    <t>PATRIS Xavier</t>
  </si>
  <si>
    <t>DI MASCIO Dennis</t>
  </si>
  <si>
    <t>VAN DONGEN Alexandre</t>
  </si>
  <si>
    <t>DIRICQ Fabian</t>
  </si>
  <si>
    <t>WILMART Xavier</t>
  </si>
  <si>
    <t>PART 1537</t>
  </si>
  <si>
    <t>Ironman Hawaii</t>
  </si>
  <si>
    <t>VANDENDRIESSCHE</t>
  </si>
  <si>
    <t>Philippe</t>
  </si>
  <si>
    <t>Olivier</t>
  </si>
  <si>
    <t>Heyrman</t>
  </si>
  <si>
    <t>Jonathan</t>
  </si>
  <si>
    <t>Petteau</t>
  </si>
  <si>
    <t>Adrien</t>
  </si>
  <si>
    <t>Seha</t>
  </si>
  <si>
    <t>Matthieu</t>
  </si>
  <si>
    <t>Chiron</t>
  </si>
  <si>
    <t>Moreau</t>
  </si>
  <si>
    <t>Grégoire</t>
  </si>
  <si>
    <t>Haulait</t>
  </si>
  <si>
    <t>Sandra</t>
  </si>
  <si>
    <t>Noceda</t>
  </si>
  <si>
    <t>José</t>
  </si>
  <si>
    <t>De Ona</t>
  </si>
  <si>
    <t>Alvaro</t>
  </si>
  <si>
    <t>Del Valle</t>
  </si>
  <si>
    <t>Nacho</t>
  </si>
  <si>
    <t>Vanaubel</t>
  </si>
  <si>
    <t>Nathalie</t>
  </si>
  <si>
    <t>Plas</t>
  </si>
  <si>
    <t>Anouchka</t>
  </si>
  <si>
    <t>Baudry</t>
  </si>
  <si>
    <t>Mathieu</t>
  </si>
  <si>
    <t>Scatliffe</t>
  </si>
  <si>
    <t>Danitza</t>
  </si>
  <si>
    <t>Henrotin</t>
  </si>
  <si>
    <t>Pierre</t>
  </si>
  <si>
    <t>Verhelst</t>
  </si>
  <si>
    <t>Nesle</t>
  </si>
  <si>
    <t>Promo</t>
  </si>
  <si>
    <t>Tulkens</t>
  </si>
  <si>
    <t>Tommaso</t>
  </si>
  <si>
    <t>Saffroy</t>
  </si>
  <si>
    <t>Thibaut</t>
  </si>
  <si>
    <t>Beaudoin</t>
  </si>
  <si>
    <t>Jean-Baptiste</t>
  </si>
  <si>
    <t>Formule</t>
  </si>
  <si>
    <t>Lambrechts</t>
  </si>
  <si>
    <t>Kate</t>
  </si>
  <si>
    <t>Lambert</t>
  </si>
  <si>
    <t>Agnès</t>
  </si>
  <si>
    <t>Duval</t>
  </si>
  <si>
    <t>Aurélie</t>
  </si>
  <si>
    <t>Jacquin</t>
  </si>
  <si>
    <t>Pauline</t>
  </si>
  <si>
    <t>20/F</t>
  </si>
  <si>
    <t>43/F</t>
  </si>
  <si>
    <t>60/F</t>
  </si>
  <si>
    <t>71/F</t>
  </si>
  <si>
    <t>Louis</t>
  </si>
  <si>
    <t>Verstraeten</t>
  </si>
  <si>
    <t>Joachim</t>
  </si>
  <si>
    <t>Liévin</t>
  </si>
  <si>
    <t>Crefcoeur</t>
  </si>
  <si>
    <t>Bouillet</t>
  </si>
  <si>
    <t>Pétré</t>
  </si>
  <si>
    <t>Maxime</t>
  </si>
  <si>
    <t>Wurms</t>
  </si>
  <si>
    <t>Yorck</t>
  </si>
  <si>
    <t>23/M</t>
  </si>
  <si>
    <t>37/M</t>
  </si>
  <si>
    <t>Suetens</t>
  </si>
  <si>
    <t>Tom</t>
  </si>
  <si>
    <t>PART 119</t>
  </si>
  <si>
    <t>Swinnen</t>
  </si>
  <si>
    <t>Wannes</t>
  </si>
  <si>
    <t>PART 540</t>
  </si>
  <si>
    <t>Dollé</t>
  </si>
  <si>
    <t>PART 507</t>
  </si>
  <si>
    <t>Triathlon Belfort</t>
  </si>
  <si>
    <t>Van Dongen</t>
  </si>
  <si>
    <t>Edouard</t>
  </si>
  <si>
    <t>Lauwers</t>
  </si>
  <si>
    <t>Aurélien</t>
  </si>
  <si>
    <t>Calle</t>
  </si>
  <si>
    <t>Sébastien</t>
  </si>
  <si>
    <t>Ghomraoui</t>
  </si>
  <si>
    <t>Bilal</t>
  </si>
  <si>
    <t>Denoel</t>
  </si>
  <si>
    <t>Nicolas</t>
  </si>
  <si>
    <t>Van Damme</t>
  </si>
  <si>
    <t>Lombaert</t>
  </si>
  <si>
    <t>Schoonjans</t>
  </si>
  <si>
    <t>Michel</t>
  </si>
  <si>
    <t>Schelkens</t>
  </si>
  <si>
    <t>Vandenhouweele</t>
  </si>
  <si>
    <t>Pascal</t>
  </si>
  <si>
    <t>Beaudouin</t>
  </si>
  <si>
    <t>Blondel</t>
  </si>
  <si>
    <t>Emmanuel</t>
  </si>
  <si>
    <t>Robin</t>
  </si>
  <si>
    <t>Janssens De Bisthoven</t>
  </si>
  <si>
    <t>Damien</t>
  </si>
  <si>
    <t>Guinez Martinez</t>
  </si>
  <si>
    <t>Vladimir</t>
  </si>
  <si>
    <t>Lameir</t>
  </si>
  <si>
    <t>Christian</t>
  </si>
  <si>
    <t>Warnier</t>
  </si>
  <si>
    <t>Marc</t>
  </si>
  <si>
    <t>Van De Moosdyck</t>
  </si>
  <si>
    <t>Cécile</t>
  </si>
  <si>
    <t>Pitt</t>
  </si>
  <si>
    <t>Fiona</t>
  </si>
  <si>
    <t>De Castelnau</t>
  </si>
  <si>
    <t>Stéphane</t>
  </si>
  <si>
    <t>PART 583</t>
  </si>
  <si>
    <t>Reding</t>
  </si>
  <si>
    <t>François</t>
  </si>
  <si>
    <t>Triathlon Libramont</t>
  </si>
  <si>
    <t>Rosu</t>
  </si>
  <si>
    <t>Michael</t>
  </si>
  <si>
    <t>Jose</t>
  </si>
  <si>
    <t xml:space="preserve">Heyrman </t>
  </si>
  <si>
    <t>Jeunes C</t>
  </si>
  <si>
    <t>Blanckaert</t>
  </si>
  <si>
    <t>Arthur</t>
  </si>
  <si>
    <t>Hiller</t>
  </si>
  <si>
    <t>Marie-Louise</t>
  </si>
  <si>
    <t>Jeunes B</t>
  </si>
  <si>
    <t>Eléonore</t>
  </si>
  <si>
    <t>Houriez</t>
  </si>
  <si>
    <t>Théo</t>
  </si>
  <si>
    <t>Hermans</t>
  </si>
  <si>
    <t>Martin</t>
  </si>
  <si>
    <t>De Beys</t>
  </si>
  <si>
    <t>Marius</t>
  </si>
  <si>
    <t>Borbath</t>
  </si>
  <si>
    <t>Vermeire</t>
  </si>
  <si>
    <t>Diego</t>
  </si>
  <si>
    <t>Chalmagne</t>
  </si>
  <si>
    <t>Alexandre</t>
  </si>
  <si>
    <t>Marie</t>
  </si>
  <si>
    <t>Nisot</t>
  </si>
  <si>
    <t>Ernst</t>
  </si>
  <si>
    <t>Xavier</t>
  </si>
  <si>
    <t>Vanderstraeten</t>
  </si>
  <si>
    <t>Sarah</t>
  </si>
  <si>
    <t>Mahieu</t>
  </si>
  <si>
    <t>9/F</t>
  </si>
  <si>
    <t>16/F</t>
  </si>
  <si>
    <t>19/F</t>
  </si>
  <si>
    <t>5/F</t>
  </si>
  <si>
    <t>4/F</t>
  </si>
  <si>
    <t>7/F</t>
  </si>
  <si>
    <t>Mengal</t>
  </si>
  <si>
    <t>Arnaud</t>
  </si>
  <si>
    <t>PART 216</t>
  </si>
  <si>
    <t>Juniors</t>
  </si>
  <si>
    <t>Jeunes A</t>
  </si>
  <si>
    <t>Guilmot</t>
  </si>
  <si>
    <t>Cat</t>
  </si>
  <si>
    <t>Goormans</t>
  </si>
  <si>
    <t>Guillaume</t>
  </si>
  <si>
    <t>Gaspard</t>
  </si>
  <si>
    <t>Eline</t>
  </si>
  <si>
    <t>Di Mascio</t>
  </si>
  <si>
    <t>Giada</t>
  </si>
  <si>
    <t>Van Wassenhove</t>
  </si>
  <si>
    <t>Timothé</t>
  </si>
  <si>
    <t>Hendrix</t>
  </si>
  <si>
    <t>Antoine</t>
  </si>
  <si>
    <t>Renquet</t>
  </si>
  <si>
    <t>Oliver</t>
  </si>
  <si>
    <t xml:space="preserve">Di Mascio </t>
  </si>
  <si>
    <t>Waltzing</t>
  </si>
  <si>
    <t>Devreux</t>
  </si>
  <si>
    <t>Kummeler</t>
  </si>
  <si>
    <t>Karkan</t>
  </si>
  <si>
    <t>Emeric</t>
  </si>
  <si>
    <t xml:space="preserve">Schoonjans </t>
  </si>
  <si>
    <t>Francine</t>
  </si>
  <si>
    <t>Serre</t>
  </si>
  <si>
    <t>Challenge des Jeunes</t>
  </si>
  <si>
    <t>Supercoupe - CB</t>
  </si>
  <si>
    <t>Triathlon par équipe - CB</t>
  </si>
  <si>
    <t>Triathlon Tournai</t>
  </si>
  <si>
    <t>RCBT 1</t>
  </si>
  <si>
    <t>RCBT 2</t>
  </si>
  <si>
    <t>RCBT 3</t>
  </si>
  <si>
    <t>RCBT 4</t>
  </si>
  <si>
    <t>RCBT A</t>
  </si>
  <si>
    <t>RCBT B</t>
  </si>
  <si>
    <t>Bouillet-Heyrman-Ghomraoui-Seha-Petteau-Van Damme-Lombaert</t>
  </si>
  <si>
    <t>Pétré R-Colson-Vandenhouweele-Blondel-Causteur-Andres-Patricio</t>
  </si>
  <si>
    <t>Vanaubel-Vanden Eynde-Broissart-Sacrez-Terlinden-Penin</t>
  </si>
  <si>
    <t>Mahieu-Lambrechts-Pitt-Duval-Fontaine</t>
  </si>
  <si>
    <t>Romain</t>
  </si>
  <si>
    <t>Max</t>
  </si>
  <si>
    <t>LTTD</t>
  </si>
  <si>
    <t>PART 169</t>
  </si>
  <si>
    <t>Vandenbroek</t>
  </si>
  <si>
    <t>De Ceuster</t>
  </si>
  <si>
    <t>Michiels</t>
  </si>
  <si>
    <t>Prénom</t>
  </si>
  <si>
    <t>Catégorie</t>
  </si>
  <si>
    <t>Scatliffe-Jaquin-Vanderstraeten-Plas-Schrurs</t>
  </si>
  <si>
    <t>Ernst-Saffroy-Beaudoin-Henrotin-Wurms-Mlanao-Guinez</t>
  </si>
  <si>
    <t>Sanders</t>
  </si>
  <si>
    <t>Benjamin</t>
  </si>
  <si>
    <t>Kueng</t>
  </si>
  <si>
    <t>PART 1583</t>
  </si>
  <si>
    <t>Janssens</t>
  </si>
  <si>
    <t xml:space="preserve">Blondel </t>
  </si>
  <si>
    <t xml:space="preserve">Scatliffe </t>
  </si>
  <si>
    <t>Vandenhouwheele</t>
  </si>
  <si>
    <t>Wilmart</t>
  </si>
  <si>
    <t>Triathlon Couvin</t>
  </si>
  <si>
    <t>MD</t>
  </si>
  <si>
    <t>Gillain</t>
  </si>
  <si>
    <t>PART 190</t>
  </si>
  <si>
    <t>19 - 10%</t>
  </si>
  <si>
    <t>Du Brulle</t>
  </si>
  <si>
    <t>Triathlon OTAN</t>
  </si>
  <si>
    <t>Calle Sébastien</t>
  </si>
  <si>
    <t>Lombaert Mathieu</t>
  </si>
  <si>
    <t>Verstraeten Joachim</t>
  </si>
  <si>
    <t>Karkan Alexandre</t>
  </si>
  <si>
    <t>Lameir Christian</t>
  </si>
  <si>
    <t>Rasson</t>
  </si>
  <si>
    <t>Lauwers Aurélien</t>
  </si>
  <si>
    <t>Bruyère Nicolas</t>
  </si>
  <si>
    <t>Van Dongen Edouard</t>
  </si>
  <si>
    <t>Seha Matthieu</t>
  </si>
  <si>
    <t xml:space="preserve"> </t>
  </si>
  <si>
    <t>Haulait Sandra</t>
  </si>
  <si>
    <t>Schoonjans Michel</t>
  </si>
  <si>
    <t>Du Brulle Arthur</t>
  </si>
  <si>
    <t>Remy Sébastien</t>
  </si>
  <si>
    <t>Noceda Jose</t>
  </si>
  <si>
    <t>Warnier Marc</t>
  </si>
  <si>
    <t>Rasson Nicolas</t>
  </si>
  <si>
    <t>Mahieu Marie</t>
  </si>
  <si>
    <t>Scatliffe Danitza</t>
  </si>
  <si>
    <t>Abou Taha Mohamad</t>
  </si>
  <si>
    <t>Lambrechts Kate</t>
  </si>
  <si>
    <t>Jacquin Pauline</t>
  </si>
  <si>
    <t>Schrurs Fanny</t>
  </si>
  <si>
    <t>Cocq Céline</t>
  </si>
  <si>
    <t>Pl/cat</t>
  </si>
  <si>
    <t>DS</t>
  </si>
  <si>
    <t>Angellier Philippe</t>
  </si>
  <si>
    <t>Ironman Copenhagen</t>
  </si>
  <si>
    <t>Colson Philippe</t>
  </si>
  <si>
    <t>Denoel Nicolas</t>
  </si>
  <si>
    <t>Causteur Gill</t>
  </si>
  <si>
    <t>Baete Allison</t>
  </si>
  <si>
    <t>Embrunman</t>
  </si>
  <si>
    <t>Sebastien</t>
  </si>
  <si>
    <t>Delépine</t>
  </si>
  <si>
    <t>Simon</t>
  </si>
  <si>
    <t>Triathlon Alpe Huez</t>
  </si>
  <si>
    <t>320 PART</t>
  </si>
  <si>
    <t>Patris</t>
  </si>
  <si>
    <t>Emily</t>
  </si>
  <si>
    <t>Vuye</t>
  </si>
  <si>
    <t>Thierry</t>
  </si>
  <si>
    <t>1220 PART</t>
  </si>
  <si>
    <t>Colson</t>
  </si>
  <si>
    <t>Sacrez</t>
  </si>
  <si>
    <t>Delmelle</t>
  </si>
  <si>
    <t>Patrick</t>
  </si>
  <si>
    <t>Baete</t>
  </si>
  <si>
    <t>Allison</t>
  </si>
  <si>
    <t>Triathlon Butgenbach</t>
  </si>
  <si>
    <t>Sortie club</t>
  </si>
  <si>
    <t>PART 154</t>
  </si>
  <si>
    <t>Crefcoeur Liévin</t>
  </si>
  <si>
    <t>Wilmart Xavier</t>
  </si>
  <si>
    <t>Kesterman Nicolas</t>
  </si>
  <si>
    <t>Van Muysewinkel Cédric</t>
  </si>
  <si>
    <t>Guinez Martinez Vladimir</t>
  </si>
  <si>
    <t>PART211</t>
  </si>
  <si>
    <t>Van Wassenhove Timothé</t>
  </si>
  <si>
    <t>Heyrman Jonathan</t>
  </si>
  <si>
    <t>Petteau Adrien</t>
  </si>
  <si>
    <t>Vanden Eynde Pascal</t>
  </si>
  <si>
    <t>Van Muysenwinkel Cédric</t>
  </si>
  <si>
    <t>Vanaubel Nathalie</t>
  </si>
  <si>
    <t>Verhelst Nesle</t>
  </si>
  <si>
    <t>Baumans</t>
  </si>
  <si>
    <t>Bouillet Louis</t>
  </si>
  <si>
    <t>Colson Philipe</t>
  </si>
  <si>
    <t>473 PART</t>
  </si>
  <si>
    <t>Ghomraoui Bilal</t>
  </si>
  <si>
    <t>Van Damme Nicolas</t>
  </si>
  <si>
    <t>Saffroy Thibaut</t>
  </si>
  <si>
    <t>Frennet Philippe</t>
  </si>
  <si>
    <t>Délépine Simon</t>
  </si>
  <si>
    <t>Sanders Benjamin</t>
  </si>
  <si>
    <t>Sacrez Joachim</t>
  </si>
  <si>
    <t>Janssens Damien</t>
  </si>
  <si>
    <t>Henrotin Pierre</t>
  </si>
  <si>
    <t>Lambert Agnès</t>
  </si>
  <si>
    <t>Plas Anouchka</t>
  </si>
  <si>
    <t>Aquathlon BTC</t>
  </si>
  <si>
    <t>PART 18</t>
  </si>
  <si>
    <t xml:space="preserve">ULB Owls (Pétré Maxime) </t>
  </si>
  <si>
    <t>The Wallabies (Heyrman Jonathan, Petteau Adrien, Vanaubel Nathalie)</t>
  </si>
  <si>
    <t>Kinpemarik (Emeric Chiron)</t>
  </si>
  <si>
    <t>RCBT super équipe (Cocq Céline, Pitt Fiona, Wurms Yorck)</t>
  </si>
  <si>
    <t>Les gestrocnémiens d'acier (Du Brulle Arthur)</t>
  </si>
  <si>
    <t>Ironman Emilia-Romagna</t>
  </si>
  <si>
    <t>Boecherer</t>
  </si>
  <si>
    <t>PART 2069</t>
  </si>
  <si>
    <t>Degasperi</t>
  </si>
  <si>
    <t>PART 1592</t>
  </si>
  <si>
    <t>Viennot</t>
  </si>
  <si>
    <t>PART 2247</t>
  </si>
  <si>
    <t>Banick</t>
  </si>
  <si>
    <t>PART 1281</t>
  </si>
  <si>
    <t>Ernst Xavier</t>
  </si>
  <si>
    <t>Dans Robin</t>
  </si>
  <si>
    <t>Van Looy</t>
  </si>
  <si>
    <t>PART 955</t>
  </si>
  <si>
    <t>Ramali</t>
  </si>
  <si>
    <t>Challenge Roth</t>
  </si>
  <si>
    <t>PART 1012</t>
  </si>
  <si>
    <t>Ironman Frankfurt</t>
  </si>
  <si>
    <t>Kienle</t>
  </si>
  <si>
    <t>PART 2836</t>
  </si>
  <si>
    <t>PART 2267</t>
  </si>
  <si>
    <t>Frodeno</t>
  </si>
  <si>
    <t xml:space="preserve">Glasgow </t>
  </si>
  <si>
    <t>EC</t>
  </si>
  <si>
    <t>WC</t>
  </si>
  <si>
    <t>Pétré Maxime</t>
  </si>
  <si>
    <t>ITU Gold Coast</t>
  </si>
  <si>
    <t>70.3 World Championship</t>
  </si>
  <si>
    <t>PART 2343</t>
  </si>
  <si>
    <t>Buckingham</t>
  </si>
  <si>
    <t>PART 1506</t>
  </si>
  <si>
    <t>Pitt Fiona</t>
  </si>
  <si>
    <t>BONUS</t>
  </si>
  <si>
    <t>Bonus</t>
  </si>
  <si>
    <t>Challenge (1.1)</t>
  </si>
  <si>
    <t>Lange</t>
  </si>
  <si>
    <t>PART 2307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</si>
</sst>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General"/>
    <numFmt numFmtId="165" formatCode="[$-40C][h]&quot;:&quot;mm&quot;:&quot;ss"/>
    <numFmt numFmtId="166" formatCode="h:mm:ss;@"/>
    <numFmt numFmtId="167" formatCode="0&quot; &quot;;[Red]&quot;(&quot;0&quot;)&quot;"/>
  </numFmts>
  <fonts count="19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9"/>
      <color rgb="FF000000"/>
      <name val="Trebuchet MS"/>
      <family val="2"/>
    </font>
    <font>
      <b/>
      <sz val="11"/>
      <color rgb="FF000000"/>
      <name val="Calibri"/>
      <family val="2"/>
    </font>
    <font>
      <sz val="11"/>
      <color rgb="FF333333"/>
      <name val="Source Sans Pro"/>
      <family val="2"/>
    </font>
    <font>
      <sz val="11"/>
      <color rgb="FF333333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i/>
      <sz val="11"/>
      <color rgb="FF000000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4"/>
      <color theme="1"/>
      <name val="Calibri Light"/>
      <family val="2"/>
      <scheme val="major"/>
    </font>
    <font>
      <sz val="11"/>
      <color rgb="FF000000"/>
      <name val="Source Sans Pro"/>
      <family val="2"/>
    </font>
    <font>
      <b/>
      <i/>
      <sz val="9"/>
      <color theme="0"/>
      <name val="Montserrat"/>
    </font>
    <font>
      <i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rgb="FF33CCCC"/>
      </patternFill>
    </fill>
    <fill>
      <patternFill patternType="solid">
        <fgColor theme="4" tint="0.39997558519241921"/>
        <bgColor rgb="FF00CCCC"/>
      </patternFill>
    </fill>
    <fill>
      <patternFill patternType="solid">
        <fgColor rgb="FF44BAE4"/>
        <bgColor rgb="FF33CCCC"/>
      </patternFill>
    </fill>
    <fill>
      <patternFill patternType="solid">
        <fgColor rgb="FF44BAE4"/>
        <bgColor rgb="FF00CCCC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9" fontId="1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/>
    </xf>
    <xf numFmtId="164" fontId="4" fillId="3" borderId="3" xfId="1" applyFont="1" applyFill="1" applyBorder="1" applyAlignment="1">
      <alignment horizontal="center" wrapText="1"/>
    </xf>
    <xf numFmtId="164" fontId="3" fillId="3" borderId="4" xfId="1" applyFont="1" applyFill="1" applyBorder="1"/>
    <xf numFmtId="164" fontId="3" fillId="2" borderId="6" xfId="1" applyFont="1" applyFill="1" applyBorder="1"/>
    <xf numFmtId="164" fontId="3" fillId="2" borderId="6" xfId="1" applyFont="1" applyFill="1" applyBorder="1" applyAlignment="1">
      <alignment horizontal="center"/>
    </xf>
    <xf numFmtId="165" fontId="3" fillId="3" borderId="6" xfId="1" applyNumberFormat="1" applyFont="1" applyFill="1" applyBorder="1" applyAlignment="1">
      <alignment horizontal="center"/>
    </xf>
    <xf numFmtId="0" fontId="0" fillId="3" borderId="6" xfId="0" applyFill="1" applyBorder="1"/>
    <xf numFmtId="164" fontId="3" fillId="2" borderId="0" xfId="1" applyFont="1" applyFill="1" applyBorder="1"/>
    <xf numFmtId="165" fontId="3" fillId="3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164" fontId="3" fillId="2" borderId="11" xfId="1" applyFont="1" applyFill="1" applyBorder="1" applyAlignment="1">
      <alignment horizontal="center"/>
    </xf>
    <xf numFmtId="164" fontId="4" fillId="3" borderId="12" xfId="1" applyFont="1" applyFill="1" applyBorder="1" applyAlignment="1">
      <alignment horizontal="center" wrapText="1"/>
    </xf>
    <xf numFmtId="164" fontId="3" fillId="2" borderId="13" xfId="1" applyFont="1" applyFill="1" applyBorder="1" applyAlignment="1">
      <alignment horizontal="center"/>
    </xf>
    <xf numFmtId="164" fontId="3" fillId="2" borderId="14" xfId="1" applyFont="1" applyFill="1" applyBorder="1"/>
    <xf numFmtId="165" fontId="3" fillId="3" borderId="14" xfId="1" applyNumberFormat="1" applyFont="1" applyFill="1" applyBorder="1" applyAlignment="1">
      <alignment horizontal="center"/>
    </xf>
    <xf numFmtId="164" fontId="3" fillId="3" borderId="15" xfId="1" applyFont="1" applyFill="1" applyBorder="1" applyAlignment="1">
      <alignment horizontal="center"/>
    </xf>
    <xf numFmtId="46" fontId="6" fillId="0" borderId="0" xfId="0" applyNumberFormat="1" applyFont="1" applyFill="1" applyBorder="1" applyAlignment="1">
      <alignment horizontal="center" vertical="top" wrapText="1"/>
    </xf>
    <xf numFmtId="21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46" fontId="6" fillId="0" borderId="11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1" fontId="8" fillId="0" borderId="17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21" fontId="6" fillId="0" borderId="14" xfId="0" applyNumberFormat="1" applyFont="1" applyFill="1" applyBorder="1" applyAlignment="1">
      <alignment horizontal="center" vertical="top" wrapText="1"/>
    </xf>
    <xf numFmtId="1" fontId="8" fillId="0" borderId="15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vertical="top" wrapText="1"/>
    </xf>
    <xf numFmtId="1" fontId="7" fillId="0" borderId="12" xfId="1" applyNumberFormat="1" applyFont="1" applyFill="1" applyBorder="1" applyAlignment="1">
      <alignment horizontal="center"/>
    </xf>
    <xf numFmtId="1" fontId="0" fillId="0" borderId="0" xfId="0" applyNumberFormat="1"/>
    <xf numFmtId="1" fontId="7" fillId="0" borderId="17" xfId="1" applyNumberFormat="1" applyFont="1" applyFill="1" applyBorder="1" applyAlignment="1">
      <alignment horizontal="center"/>
    </xf>
    <xf numFmtId="46" fontId="6" fillId="0" borderId="14" xfId="0" applyNumberFormat="1" applyFont="1" applyFill="1" applyBorder="1" applyAlignment="1">
      <alignment horizontal="center" vertical="top" wrapText="1"/>
    </xf>
    <xf numFmtId="1" fontId="7" fillId="0" borderId="15" xfId="1" applyNumberFormat="1" applyFont="1" applyFill="1" applyBorder="1" applyAlignment="1">
      <alignment horizontal="center"/>
    </xf>
    <xf numFmtId="9" fontId="6" fillId="0" borderId="14" xfId="0" applyNumberFormat="1" applyFont="1" applyFill="1" applyBorder="1" applyAlignment="1">
      <alignment vertical="top" wrapText="1"/>
    </xf>
    <xf numFmtId="164" fontId="4" fillId="3" borderId="11" xfId="1" applyFont="1" applyFill="1" applyBorder="1" applyAlignment="1">
      <alignment horizontal="center" wrapText="1"/>
    </xf>
    <xf numFmtId="0" fontId="0" fillId="3" borderId="11" xfId="0" applyFill="1" applyBorder="1"/>
    <xf numFmtId="164" fontId="3" fillId="3" borderId="12" xfId="1" applyFont="1" applyFill="1" applyBorder="1"/>
    <xf numFmtId="164" fontId="3" fillId="2" borderId="19" xfId="1" applyFont="1" applyFill="1" applyBorder="1"/>
    <xf numFmtId="164" fontId="3" fillId="3" borderId="20" xfId="1" applyFont="1" applyFill="1" applyBorder="1"/>
    <xf numFmtId="164" fontId="3" fillId="2" borderId="16" xfId="1" applyFont="1" applyFill="1" applyBorder="1"/>
    <xf numFmtId="0" fontId="0" fillId="3" borderId="0" xfId="0" applyFill="1" applyBorder="1"/>
    <xf numFmtId="164" fontId="3" fillId="3" borderId="17" xfId="1" applyFont="1" applyFill="1" applyBorder="1"/>
    <xf numFmtId="164" fontId="7" fillId="0" borderId="21" xfId="1" applyFont="1" applyBorder="1"/>
    <xf numFmtId="0" fontId="8" fillId="0" borderId="3" xfId="0" applyFont="1" applyBorder="1"/>
    <xf numFmtId="164" fontId="7" fillId="0" borderId="3" xfId="1" applyFont="1" applyBorder="1"/>
    <xf numFmtId="166" fontId="8" fillId="0" borderId="3" xfId="0" applyNumberFormat="1" applyFont="1" applyBorder="1" applyAlignment="1">
      <alignment horizontal="center"/>
    </xf>
    <xf numFmtId="166" fontId="8" fillId="0" borderId="3" xfId="0" applyNumberFormat="1" applyFont="1" applyBorder="1"/>
    <xf numFmtId="167" fontId="9" fillId="0" borderId="22" xfId="1" applyNumberFormat="1" applyFont="1" applyBorder="1"/>
    <xf numFmtId="164" fontId="7" fillId="0" borderId="16" xfId="1" applyFont="1" applyBorder="1"/>
    <xf numFmtId="0" fontId="8" fillId="0" borderId="0" xfId="0" applyFont="1" applyBorder="1"/>
    <xf numFmtId="164" fontId="7" fillId="0" borderId="0" xfId="1" applyFont="1" applyBorder="1"/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/>
    <xf numFmtId="167" fontId="9" fillId="0" borderId="17" xfId="1" applyNumberFormat="1" applyFont="1" applyBorder="1"/>
    <xf numFmtId="0" fontId="8" fillId="0" borderId="16" xfId="0" applyFont="1" applyBorder="1"/>
    <xf numFmtId="0" fontId="8" fillId="0" borderId="0" xfId="0" applyFont="1" applyFill="1" applyBorder="1"/>
    <xf numFmtId="0" fontId="8" fillId="0" borderId="13" xfId="0" applyFont="1" applyBorder="1"/>
    <xf numFmtId="0" fontId="8" fillId="0" borderId="14" xfId="0" applyFont="1" applyFill="1" applyBorder="1"/>
    <xf numFmtId="0" fontId="8" fillId="0" borderId="14" xfId="0" applyFont="1" applyBorder="1"/>
    <xf numFmtId="166" fontId="8" fillId="0" borderId="14" xfId="0" applyNumberFormat="1" applyFont="1" applyBorder="1" applyAlignment="1">
      <alignment horizontal="center"/>
    </xf>
    <xf numFmtId="167" fontId="9" fillId="0" borderId="15" xfId="1" applyNumberFormat="1" applyFont="1" applyBorder="1"/>
    <xf numFmtId="164" fontId="7" fillId="0" borderId="10" xfId="1" applyFont="1" applyBorder="1"/>
    <xf numFmtId="0" fontId="8" fillId="0" borderId="11" xfId="0" applyFont="1" applyBorder="1"/>
    <xf numFmtId="166" fontId="8" fillId="0" borderId="11" xfId="0" applyNumberFormat="1" applyFont="1" applyBorder="1" applyAlignment="1">
      <alignment horizontal="center"/>
    </xf>
    <xf numFmtId="166" fontId="8" fillId="0" borderId="11" xfId="0" applyNumberFormat="1" applyFont="1" applyBorder="1"/>
    <xf numFmtId="167" fontId="9" fillId="0" borderId="12" xfId="1" applyNumberFormat="1" applyFont="1" applyBorder="1"/>
    <xf numFmtId="164" fontId="7" fillId="0" borderId="13" xfId="1" applyFont="1" applyBorder="1"/>
    <xf numFmtId="166" fontId="8" fillId="0" borderId="14" xfId="0" applyNumberFormat="1" applyFont="1" applyBorder="1"/>
    <xf numFmtId="166" fontId="0" fillId="0" borderId="0" xfId="0" applyNumberFormat="1"/>
    <xf numFmtId="21" fontId="0" fillId="0" borderId="0" xfId="0" applyNumberFormat="1"/>
    <xf numFmtId="164" fontId="2" fillId="2" borderId="11" xfId="1" applyFont="1" applyFill="1" applyBorder="1" applyAlignment="1">
      <alignment horizontal="center" vertical="top" wrapText="1"/>
    </xf>
    <xf numFmtId="46" fontId="5" fillId="0" borderId="0" xfId="0" applyNumberFormat="1" applyFont="1" applyFill="1" applyBorder="1" applyAlignment="1">
      <alignment horizontal="center" vertical="top" wrapText="1"/>
    </xf>
    <xf numFmtId="164" fontId="9" fillId="3" borderId="3" xfId="1" applyFont="1" applyFill="1" applyBorder="1" applyAlignment="1">
      <alignment horizontal="center" wrapText="1"/>
    </xf>
    <xf numFmtId="164" fontId="10" fillId="2" borderId="2" xfId="1" applyFont="1" applyFill="1" applyBorder="1" applyAlignment="1">
      <alignment horizontal="center"/>
    </xf>
    <xf numFmtId="164" fontId="10" fillId="3" borderId="4" xfId="1" applyFont="1" applyFill="1" applyBorder="1"/>
    <xf numFmtId="164" fontId="10" fillId="2" borderId="5" xfId="1" applyFont="1" applyFill="1" applyBorder="1"/>
    <xf numFmtId="164" fontId="10" fillId="2" borderId="6" xfId="1" applyFont="1" applyFill="1" applyBorder="1"/>
    <xf numFmtId="164" fontId="10" fillId="2" borderId="6" xfId="1" applyFont="1" applyFill="1" applyBorder="1" applyAlignment="1">
      <alignment horizontal="center"/>
    </xf>
    <xf numFmtId="165" fontId="10" fillId="3" borderId="6" xfId="1" applyNumberFormat="1" applyFont="1" applyFill="1" applyBorder="1" applyAlignment="1">
      <alignment horizontal="center"/>
    </xf>
    <xf numFmtId="164" fontId="10" fillId="3" borderId="7" xfId="1" applyFont="1" applyFill="1" applyBorder="1"/>
    <xf numFmtId="164" fontId="7" fillId="0" borderId="1" xfId="1" applyFont="1" applyBorder="1"/>
    <xf numFmtId="167" fontId="9" fillId="0" borderId="4" xfId="1" applyNumberFormat="1" applyFont="1" applyBorder="1"/>
    <xf numFmtId="9" fontId="7" fillId="0" borderId="8" xfId="1" applyNumberFormat="1" applyFont="1" applyBorder="1"/>
    <xf numFmtId="167" fontId="9" fillId="0" borderId="9" xfId="1" applyNumberFormat="1" applyFont="1" applyBorder="1"/>
    <xf numFmtId="164" fontId="7" fillId="0" borderId="8" xfId="1" applyFont="1" applyBorder="1"/>
    <xf numFmtId="164" fontId="7" fillId="0" borderId="23" xfId="1" applyFont="1" applyBorder="1"/>
    <xf numFmtId="0" fontId="8" fillId="0" borderId="24" xfId="0" applyFont="1" applyBorder="1"/>
    <xf numFmtId="164" fontId="7" fillId="0" borderId="24" xfId="1" applyFont="1" applyBorder="1"/>
    <xf numFmtId="166" fontId="8" fillId="0" borderId="24" xfId="0" applyNumberFormat="1" applyFont="1" applyBorder="1" applyAlignment="1">
      <alignment horizontal="center"/>
    </xf>
    <xf numFmtId="167" fontId="9" fillId="0" borderId="25" xfId="1" applyNumberFormat="1" applyFont="1" applyBorder="1"/>
    <xf numFmtId="9" fontId="6" fillId="0" borderId="16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21" fontId="12" fillId="0" borderId="0" xfId="0" applyNumberFormat="1" applyFont="1" applyAlignment="1">
      <alignment horizontal="right" vertical="center"/>
    </xf>
    <xf numFmtId="1" fontId="8" fillId="0" borderId="12" xfId="0" applyNumberFormat="1" applyFont="1" applyFill="1" applyBorder="1" applyAlignment="1">
      <alignment horizontal="center"/>
    </xf>
    <xf numFmtId="164" fontId="3" fillId="2" borderId="16" xfId="1" applyFont="1" applyFill="1" applyBorder="1" applyAlignment="1">
      <alignment horizontal="center"/>
    </xf>
    <xf numFmtId="164" fontId="3" fillId="3" borderId="17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/>
    </xf>
    <xf numFmtId="164" fontId="3" fillId="2" borderId="8" xfId="1" applyFont="1" applyFill="1" applyBorder="1"/>
    <xf numFmtId="164" fontId="3" fillId="3" borderId="9" xfId="1" applyFont="1" applyFill="1" applyBorder="1"/>
    <xf numFmtId="9" fontId="6" fillId="0" borderId="11" xfId="0" applyNumberFormat="1" applyFont="1" applyFill="1" applyBorder="1" applyAlignment="1">
      <alignment vertical="top" wrapText="1"/>
    </xf>
    <xf numFmtId="21" fontId="6" fillId="0" borderId="11" xfId="0" applyNumberFormat="1" applyFont="1" applyFill="1" applyBorder="1" applyAlignment="1">
      <alignment horizontal="center" vertical="top" wrapText="1"/>
    </xf>
    <xf numFmtId="9" fontId="6" fillId="0" borderId="0" xfId="2" applyFont="1" applyFill="1" applyBorder="1" applyAlignment="1">
      <alignment vertical="top" wrapText="1"/>
    </xf>
    <xf numFmtId="0" fontId="13" fillId="0" borderId="0" xfId="0" applyFont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13" fillId="0" borderId="0" xfId="0" applyFont="1" applyAlignment="1">
      <alignment horizontal="right" vertical="center"/>
    </xf>
    <xf numFmtId="164" fontId="2" fillId="2" borderId="12" xfId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" fontId="15" fillId="0" borderId="0" xfId="1" applyNumberFormat="1" applyFont="1" applyFill="1" applyBorder="1" applyAlignment="1">
      <alignment horizontal="center"/>
    </xf>
    <xf numFmtId="9" fontId="5" fillId="0" borderId="0" xfId="2" applyFont="1" applyFill="1" applyBorder="1" applyAlignment="1">
      <alignment vertical="top" wrapText="1"/>
    </xf>
    <xf numFmtId="164" fontId="16" fillId="4" borderId="0" xfId="1" applyFont="1" applyFill="1" applyBorder="1" applyAlignment="1">
      <alignment horizontal="center" vertical="center"/>
    </xf>
    <xf numFmtId="164" fontId="16" fillId="4" borderId="0" xfId="1" applyFont="1" applyFill="1" applyBorder="1" applyAlignment="1">
      <alignment vertical="center"/>
    </xf>
    <xf numFmtId="165" fontId="16" fillId="5" borderId="0" xfId="1" applyNumberFormat="1" applyFont="1" applyFill="1" applyBorder="1" applyAlignment="1">
      <alignment horizontal="center" vertical="center"/>
    </xf>
    <xf numFmtId="164" fontId="16" fillId="5" borderId="0" xfId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vertical="top" wrapText="1"/>
    </xf>
    <xf numFmtId="46" fontId="5" fillId="6" borderId="0" xfId="0" applyNumberFormat="1" applyFont="1" applyFill="1" applyBorder="1" applyAlignment="1">
      <alignment horizontal="center" vertical="top" wrapText="1"/>
    </xf>
    <xf numFmtId="1" fontId="15" fillId="6" borderId="0" xfId="1" applyNumberFormat="1" applyFont="1" applyFill="1" applyBorder="1" applyAlignment="1">
      <alignment horizontal="center"/>
    </xf>
    <xf numFmtId="164" fontId="2" fillId="2" borderId="11" xfId="1" applyFont="1" applyFill="1" applyBorder="1" applyAlignment="1">
      <alignment horizontal="center" vertical="top" wrapText="1"/>
    </xf>
    <xf numFmtId="164" fontId="2" fillId="2" borderId="11" xfId="1" applyFont="1" applyFill="1" applyBorder="1" applyAlignment="1">
      <alignment horizontal="center" vertical="top" wrapText="1"/>
    </xf>
    <xf numFmtId="164" fontId="2" fillId="2" borderId="11" xfId="1" applyFont="1" applyFill="1" applyBorder="1" applyAlignment="1">
      <alignment horizontal="center" vertical="top" wrapText="1"/>
    </xf>
    <xf numFmtId="164" fontId="3" fillId="2" borderId="26" xfId="1" applyFont="1" applyFill="1" applyBorder="1" applyAlignment="1">
      <alignment horizontal="center"/>
    </xf>
    <xf numFmtId="164" fontId="3" fillId="2" borderId="27" xfId="1" applyFont="1" applyFill="1" applyBorder="1"/>
    <xf numFmtId="165" fontId="3" fillId="3" borderId="27" xfId="1" applyNumberFormat="1" applyFont="1" applyFill="1" applyBorder="1" applyAlignment="1">
      <alignment horizontal="center"/>
    </xf>
    <xf numFmtId="164" fontId="3" fillId="3" borderId="28" xfId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164" fontId="3" fillId="2" borderId="14" xfId="1" applyFont="1" applyFill="1" applyBorder="1" applyAlignment="1">
      <alignment horizontal="center"/>
    </xf>
    <xf numFmtId="164" fontId="3" fillId="2" borderId="0" xfId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2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9" fontId="6" fillId="0" borderId="16" xfId="2" applyFont="1" applyFill="1" applyBorder="1" applyAlignment="1">
      <alignment horizontal="center" vertical="top" wrapText="1"/>
    </xf>
    <xf numFmtId="0" fontId="6" fillId="0" borderId="11" xfId="2" applyNumberFormat="1" applyFont="1" applyFill="1" applyBorder="1" applyAlignment="1">
      <alignment horizontal="center" vertical="top" wrapText="1"/>
    </xf>
    <xf numFmtId="2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21" fontId="7" fillId="0" borderId="11" xfId="0" applyNumberFormat="1" applyFont="1" applyBorder="1" applyAlignment="1">
      <alignment horizontal="center" vertical="center" wrapText="1"/>
    </xf>
    <xf numFmtId="9" fontId="7" fillId="0" borderId="16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21" fontId="7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1" fontId="7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1" fontId="7" fillId="0" borderId="14" xfId="0" applyNumberFormat="1" applyFont="1" applyBorder="1" applyAlignment="1">
      <alignment horizontal="center" vertical="center"/>
    </xf>
    <xf numFmtId="9" fontId="8" fillId="0" borderId="0" xfId="0" applyNumberFormat="1" applyFont="1" applyBorder="1"/>
    <xf numFmtId="21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9" fontId="7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/>
    <xf numFmtId="21" fontId="8" fillId="0" borderId="0" xfId="0" applyNumberFormat="1" applyFont="1" applyBorder="1" applyAlignment="1">
      <alignment horizontal="center" vertical="center"/>
    </xf>
    <xf numFmtId="21" fontId="8" fillId="0" borderId="14" xfId="0" applyNumberFormat="1" applyFont="1" applyBorder="1" applyAlignment="1">
      <alignment horizontal="center" vertical="center"/>
    </xf>
    <xf numFmtId="21" fontId="18" fillId="0" borderId="0" xfId="0" applyNumberFormat="1" applyFont="1"/>
    <xf numFmtId="167" fontId="9" fillId="0" borderId="0" xfId="1" applyNumberFormat="1" applyFont="1" applyBorder="1"/>
    <xf numFmtId="1" fontId="0" fillId="0" borderId="0" xfId="0" applyNumberFormat="1" applyAlignment="1">
      <alignment horizontal="left"/>
    </xf>
    <xf numFmtId="164" fontId="2" fillId="2" borderId="10" xfId="1" applyFont="1" applyFill="1" applyBorder="1" applyAlignment="1">
      <alignment horizontal="center" vertical="top" wrapText="1"/>
    </xf>
    <xf numFmtId="164" fontId="2" fillId="2" borderId="18" xfId="1" applyFont="1" applyFill="1" applyBorder="1" applyAlignment="1">
      <alignment horizontal="center" vertical="top" wrapText="1"/>
    </xf>
    <xf numFmtId="9" fontId="5" fillId="6" borderId="0" xfId="0" applyNumberFormat="1" applyFont="1" applyFill="1" applyBorder="1" applyAlignment="1">
      <alignment horizontal="center" vertical="top" wrapText="1"/>
    </xf>
    <xf numFmtId="164" fontId="2" fillId="2" borderId="11" xfId="1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164" fontId="2" fillId="2" borderId="12" xfId="1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 vertical="top" wrapText="1"/>
    </xf>
    <xf numFmtId="164" fontId="2" fillId="2" borderId="3" xfId="1" applyFont="1" applyFill="1" applyBorder="1" applyAlignment="1">
      <alignment horizontal="center" vertical="top" wrapText="1"/>
    </xf>
    <xf numFmtId="164" fontId="9" fillId="2" borderId="1" xfId="1" applyFont="1" applyFill="1" applyBorder="1" applyAlignment="1">
      <alignment horizontal="center" vertical="top" wrapText="1"/>
    </xf>
  </cellXfs>
  <cellStyles count="3">
    <cellStyle name="Excel Built-in Normal" xfId="1" xr:uid="{00000000-0005-0000-0000-000000000000}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44B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H51"/>
  <sheetViews>
    <sheetView tabSelected="1" zoomScaleNormal="100" workbookViewId="0">
      <selection activeCell="H13" sqref="H13"/>
    </sheetView>
  </sheetViews>
  <sheetFormatPr baseColWidth="10" defaultRowHeight="14.5"/>
  <cols>
    <col min="3" max="3" width="60.453125" customWidth="1"/>
    <col min="6" max="6" width="13.54296875" customWidth="1"/>
  </cols>
  <sheetData>
    <row r="1" spans="2:7" ht="15.5">
      <c r="B1" s="163" t="s">
        <v>408</v>
      </c>
      <c r="C1" s="164"/>
      <c r="D1" s="35" t="s">
        <v>410</v>
      </c>
      <c r="E1" s="36"/>
      <c r="F1" s="37" t="s">
        <v>0</v>
      </c>
    </row>
    <row r="2" spans="2:7">
      <c r="B2" s="38" t="s">
        <v>1</v>
      </c>
      <c r="C2" s="4" t="s">
        <v>2</v>
      </c>
      <c r="D2" s="6" t="s">
        <v>3</v>
      </c>
      <c r="E2" s="7"/>
      <c r="F2" s="39" t="s">
        <v>8</v>
      </c>
    </row>
    <row r="3" spans="2:7">
      <c r="B3" s="49">
        <v>1</v>
      </c>
      <c r="C3" s="50" t="s">
        <v>409</v>
      </c>
      <c r="D3" s="52">
        <v>0.33460648148148148</v>
      </c>
      <c r="E3" s="53"/>
      <c r="F3" s="54"/>
    </row>
    <row r="4" spans="2:7">
      <c r="B4" s="49"/>
      <c r="C4" s="50" t="s">
        <v>320</v>
      </c>
      <c r="D4" s="158">
        <v>0.40181712962962962</v>
      </c>
      <c r="E4" s="53"/>
      <c r="F4" s="54">
        <f>$G$4/D4*1100</f>
        <v>1149.586657833338</v>
      </c>
      <c r="G4" s="160">
        <v>0.41993055555555553</v>
      </c>
    </row>
    <row r="5" spans="2:7">
      <c r="B5" s="49"/>
      <c r="C5" s="50" t="s">
        <v>321</v>
      </c>
      <c r="D5" s="158">
        <v>0.43942129629629628</v>
      </c>
      <c r="E5" s="53"/>
      <c r="F5" s="54">
        <f t="shared" ref="F5:F8" si="0">$G$4/D5*1100</f>
        <v>1051.2089764526156</v>
      </c>
    </row>
    <row r="6" spans="2:7">
      <c r="B6" s="49"/>
      <c r="C6" s="50" t="s">
        <v>322</v>
      </c>
      <c r="D6" s="158">
        <v>0.442349537037037</v>
      </c>
      <c r="E6" s="53"/>
      <c r="F6" s="54">
        <f t="shared" si="0"/>
        <v>1044.2502420262174</v>
      </c>
    </row>
    <row r="7" spans="2:7">
      <c r="B7" s="49"/>
      <c r="C7" s="50" t="s">
        <v>323</v>
      </c>
      <c r="D7" s="158">
        <v>0.56127314814814822</v>
      </c>
      <c r="E7" s="53"/>
      <c r="F7" s="54">
        <f t="shared" si="0"/>
        <v>822.99253515898863</v>
      </c>
    </row>
    <row r="8" spans="2:7" ht="15" thickBot="1">
      <c r="B8" s="67"/>
      <c r="C8" s="59" t="s">
        <v>324</v>
      </c>
      <c r="D8" s="159">
        <v>0.62105324074074075</v>
      </c>
      <c r="E8" s="68"/>
      <c r="F8" s="61">
        <f t="shared" si="0"/>
        <v>743.77457649229393</v>
      </c>
    </row>
    <row r="9" spans="2:7" ht="15" thickBot="1"/>
    <row r="10" spans="2:7" ht="16.5" customHeight="1">
      <c r="B10" s="163" t="s">
        <v>96</v>
      </c>
      <c r="C10" s="164"/>
      <c r="D10" s="35" t="s">
        <v>412</v>
      </c>
      <c r="E10" s="36"/>
      <c r="F10" s="37" t="s">
        <v>0</v>
      </c>
    </row>
    <row r="11" spans="2:7" ht="15" thickBot="1">
      <c r="B11" s="40" t="s">
        <v>1</v>
      </c>
      <c r="C11" s="8" t="s">
        <v>2</v>
      </c>
      <c r="D11" s="9" t="s">
        <v>3</v>
      </c>
      <c r="E11" s="41"/>
      <c r="F11" s="42" t="s">
        <v>8</v>
      </c>
    </row>
    <row r="12" spans="2:7">
      <c r="B12" s="62">
        <v>1</v>
      </c>
      <c r="C12" s="63" t="s">
        <v>411</v>
      </c>
      <c r="D12" s="64">
        <v>0.36962962962962959</v>
      </c>
      <c r="E12" s="65"/>
      <c r="F12" s="66"/>
      <c r="G12" s="160">
        <v>0.4562268518518518</v>
      </c>
    </row>
    <row r="13" spans="2:7" ht="15" thickBot="1">
      <c r="B13" s="67"/>
      <c r="C13" s="59" t="s">
        <v>383</v>
      </c>
      <c r="D13" s="60">
        <v>0.60530092592592599</v>
      </c>
      <c r="E13" s="68"/>
      <c r="F13" s="61">
        <f>G12/D13*1100</f>
        <v>829.09097862250917</v>
      </c>
      <c r="G13" s="69"/>
    </row>
    <row r="14" spans="2:7" ht="15" thickBot="1"/>
    <row r="15" spans="2:7" ht="15.5">
      <c r="B15" s="163" t="s">
        <v>348</v>
      </c>
      <c r="C15" s="164"/>
      <c r="D15" s="35" t="s">
        <v>414</v>
      </c>
      <c r="E15" s="36"/>
      <c r="F15" s="37" t="s">
        <v>0</v>
      </c>
    </row>
    <row r="16" spans="2:7" ht="15" thickBot="1">
      <c r="B16" s="40" t="s">
        <v>1</v>
      </c>
      <c r="C16" s="8" t="s">
        <v>2</v>
      </c>
      <c r="D16" s="9" t="s">
        <v>3</v>
      </c>
      <c r="E16" s="41"/>
      <c r="F16" s="42" t="s">
        <v>8</v>
      </c>
    </row>
    <row r="17" spans="2:8">
      <c r="B17" s="62">
        <v>1</v>
      </c>
      <c r="C17" s="63" t="s">
        <v>413</v>
      </c>
      <c r="D17" s="64">
        <v>0.33324074074074073</v>
      </c>
      <c r="E17" s="65"/>
      <c r="F17" s="66"/>
      <c r="G17" s="160">
        <v>0.41371527777777778</v>
      </c>
    </row>
    <row r="18" spans="2:8" ht="15" thickBot="1">
      <c r="B18" s="67"/>
      <c r="C18" s="59" t="s">
        <v>347</v>
      </c>
      <c r="D18" s="60">
        <v>0.49435185185185188</v>
      </c>
      <c r="E18" s="68"/>
      <c r="F18" s="61">
        <f>G17/D18*1100</f>
        <v>920.57267278516576</v>
      </c>
    </row>
    <row r="19" spans="2:8" ht="15" thickBot="1"/>
    <row r="20" spans="2:8" ht="15.5">
      <c r="B20" s="163" t="s">
        <v>89</v>
      </c>
      <c r="C20" s="164"/>
      <c r="D20" s="35" t="s">
        <v>416</v>
      </c>
      <c r="E20" s="36"/>
      <c r="F20" s="37" t="s">
        <v>0</v>
      </c>
    </row>
    <row r="21" spans="2:8" ht="15" thickBot="1">
      <c r="B21" s="40" t="s">
        <v>1</v>
      </c>
      <c r="C21" s="8" t="s">
        <v>2</v>
      </c>
      <c r="D21" s="9" t="s">
        <v>3</v>
      </c>
      <c r="E21" s="41"/>
      <c r="F21" s="42" t="s">
        <v>8</v>
      </c>
    </row>
    <row r="22" spans="2:8">
      <c r="B22" s="62">
        <v>1</v>
      </c>
      <c r="C22" s="63" t="s">
        <v>415</v>
      </c>
      <c r="D22" s="64">
        <v>0.35945601851851849</v>
      </c>
      <c r="E22" s="65"/>
      <c r="F22" s="66"/>
      <c r="G22" s="160">
        <v>0.41731481481481486</v>
      </c>
    </row>
    <row r="23" spans="2:8">
      <c r="B23" s="49"/>
      <c r="C23" s="50" t="s">
        <v>418</v>
      </c>
      <c r="D23" s="52">
        <v>0.47870370370370369</v>
      </c>
      <c r="E23" s="53"/>
      <c r="F23" s="54">
        <f>$G$22/D23*1100</f>
        <v>958.93617021276611</v>
      </c>
      <c r="H23" s="70"/>
    </row>
    <row r="24" spans="2:8" ht="15" thickBot="1">
      <c r="B24" s="67"/>
      <c r="C24" s="59" t="s">
        <v>417</v>
      </c>
      <c r="D24" s="60">
        <v>0.50105324074074076</v>
      </c>
      <c r="E24" s="68"/>
      <c r="F24" s="61">
        <f>$G$22/D24*1100</f>
        <v>916.16271280404703</v>
      </c>
    </row>
    <row r="25" spans="2:8" ht="15" thickBot="1"/>
    <row r="26" spans="2:8" ht="15.5">
      <c r="B26" s="163" t="s">
        <v>353</v>
      </c>
      <c r="C26" s="164"/>
      <c r="D26" s="35" t="s">
        <v>420</v>
      </c>
      <c r="E26" s="36"/>
      <c r="F26" s="37" t="s">
        <v>0</v>
      </c>
      <c r="G26" s="70"/>
    </row>
    <row r="27" spans="2:8" ht="15" thickBot="1">
      <c r="B27" s="40" t="s">
        <v>1</v>
      </c>
      <c r="C27" s="8" t="s">
        <v>2</v>
      </c>
      <c r="D27" s="9" t="s">
        <v>3</v>
      </c>
      <c r="E27" s="41"/>
      <c r="F27" s="42" t="s">
        <v>8</v>
      </c>
    </row>
    <row r="28" spans="2:8">
      <c r="B28" s="62">
        <v>1</v>
      </c>
      <c r="C28" s="63" t="s">
        <v>419</v>
      </c>
      <c r="D28" s="64">
        <v>0.40685185185185185</v>
      </c>
      <c r="E28" s="65"/>
      <c r="F28" s="66"/>
      <c r="G28" s="160">
        <v>0.52407407407407403</v>
      </c>
    </row>
    <row r="29" spans="2:8" ht="15" thickBot="1">
      <c r="B29" s="67"/>
      <c r="C29" s="59" t="s">
        <v>336</v>
      </c>
      <c r="D29" s="60">
        <v>0.64496527777777779</v>
      </c>
      <c r="E29" s="68"/>
      <c r="F29" s="61">
        <f>G28/D29*1100</f>
        <v>893.81785554060104</v>
      </c>
      <c r="H29" s="70"/>
    </row>
    <row r="30" spans="2:8" ht="15" thickBot="1"/>
    <row r="31" spans="2:8" ht="15.5">
      <c r="B31" s="163" t="s">
        <v>422</v>
      </c>
      <c r="C31" s="164"/>
      <c r="D31" s="35" t="s">
        <v>426</v>
      </c>
      <c r="E31" s="36"/>
      <c r="F31" s="37" t="s">
        <v>0</v>
      </c>
    </row>
    <row r="32" spans="2:8" ht="15" thickBot="1">
      <c r="B32" s="40" t="s">
        <v>1</v>
      </c>
      <c r="C32" s="8" t="s">
        <v>2</v>
      </c>
      <c r="D32" s="9" t="s">
        <v>3</v>
      </c>
      <c r="E32" s="41"/>
      <c r="F32" s="42" t="s">
        <v>8</v>
      </c>
    </row>
    <row r="33" spans="2:7">
      <c r="B33" s="62">
        <v>1</v>
      </c>
      <c r="C33" s="63" t="s">
        <v>425</v>
      </c>
      <c r="D33" s="64">
        <v>0.3238773148148148</v>
      </c>
      <c r="E33" s="65"/>
      <c r="F33" s="66"/>
      <c r="G33" s="160">
        <v>0.41443287037037035</v>
      </c>
    </row>
    <row r="34" spans="2:7" ht="15" thickBot="1">
      <c r="B34" s="67"/>
      <c r="C34" s="59" t="s">
        <v>320</v>
      </c>
      <c r="D34" s="60">
        <v>0.40377314814814813</v>
      </c>
      <c r="E34" s="68"/>
      <c r="F34" s="61">
        <f>G33/D34*1100</f>
        <v>1129.0403027002235</v>
      </c>
    </row>
    <row r="35" spans="2:7" ht="15" thickBot="1">
      <c r="B35" s="51"/>
      <c r="C35" s="50"/>
      <c r="D35" s="52"/>
      <c r="E35" s="53"/>
      <c r="F35" s="161"/>
    </row>
    <row r="36" spans="2:7" ht="14" customHeight="1">
      <c r="B36" s="163" t="s">
        <v>424</v>
      </c>
      <c r="C36" s="164"/>
      <c r="D36" s="35" t="s">
        <v>427</v>
      </c>
      <c r="E36" s="36"/>
      <c r="F36" s="37" t="s">
        <v>0</v>
      </c>
    </row>
    <row r="37" spans="2:7" ht="14" customHeight="1" thickBot="1">
      <c r="B37" s="40" t="s">
        <v>1</v>
      </c>
      <c r="C37" s="8" t="s">
        <v>2</v>
      </c>
      <c r="D37" s="9" t="s">
        <v>3</v>
      </c>
      <c r="E37" s="41"/>
      <c r="F37" s="42" t="s">
        <v>8</v>
      </c>
    </row>
    <row r="38" spans="2:7">
      <c r="B38" s="62">
        <v>1</v>
      </c>
      <c r="C38" s="63" t="s">
        <v>428</v>
      </c>
      <c r="D38" s="64">
        <v>0.33400462962962968</v>
      </c>
      <c r="E38" s="65"/>
      <c r="F38" s="66"/>
      <c r="G38" s="160">
        <v>0.42572916666666666</v>
      </c>
    </row>
    <row r="39" spans="2:7">
      <c r="B39" s="49"/>
      <c r="C39" s="50" t="s">
        <v>328</v>
      </c>
      <c r="D39" s="52">
        <v>0.41381944444444446</v>
      </c>
      <c r="E39" s="53"/>
      <c r="F39" s="54">
        <f>$G$38/D39*1100</f>
        <v>1131.6579963081053</v>
      </c>
    </row>
    <row r="40" spans="2:7">
      <c r="B40" s="49"/>
      <c r="C40" s="50" t="s">
        <v>326</v>
      </c>
      <c r="D40" s="52">
        <v>0.42606481481481479</v>
      </c>
      <c r="E40" s="53"/>
      <c r="F40" s="54">
        <f>$G$38/D40*1100</f>
        <v>1099.1334347495383</v>
      </c>
    </row>
    <row r="41" spans="2:7" ht="14" customHeight="1" thickBot="1">
      <c r="B41" s="67"/>
      <c r="C41" s="59" t="s">
        <v>391</v>
      </c>
      <c r="D41" s="60">
        <v>0.4289930555555555</v>
      </c>
      <c r="E41" s="68"/>
      <c r="F41" s="61">
        <f>$G$38/D41*1100</f>
        <v>1091.6309186564145</v>
      </c>
    </row>
    <row r="42" spans="2:7" ht="15" thickBot="1"/>
    <row r="43" spans="2:7" ht="15.5">
      <c r="B43" s="163" t="s">
        <v>95</v>
      </c>
      <c r="C43" s="164"/>
      <c r="D43" s="35" t="s">
        <v>423</v>
      </c>
      <c r="E43" s="36"/>
      <c r="F43" s="37" t="s">
        <v>0</v>
      </c>
    </row>
    <row r="44" spans="2:7" ht="15" thickBot="1">
      <c r="B44" s="40" t="s">
        <v>1</v>
      </c>
      <c r="C44" s="8" t="s">
        <v>2</v>
      </c>
      <c r="D44" s="9" t="s">
        <v>3</v>
      </c>
      <c r="E44" s="41"/>
      <c r="F44" s="42" t="s">
        <v>8</v>
      </c>
    </row>
    <row r="45" spans="2:7">
      <c r="B45" s="62">
        <v>1</v>
      </c>
      <c r="C45" s="63" t="s">
        <v>421</v>
      </c>
      <c r="D45" s="64">
        <v>0.33449074074074076</v>
      </c>
      <c r="E45" s="65"/>
      <c r="F45" s="66"/>
      <c r="G45" s="160">
        <v>0.42400462962962965</v>
      </c>
    </row>
    <row r="46" spans="2:7" ht="15" thickBot="1">
      <c r="B46" s="67"/>
      <c r="C46" s="59" t="s">
        <v>377</v>
      </c>
      <c r="D46" s="60">
        <v>0.56958333333333333</v>
      </c>
      <c r="E46" s="68"/>
      <c r="F46" s="61">
        <f>G45/D46*1100</f>
        <v>818.85312525400309</v>
      </c>
    </row>
    <row r="47" spans="2:7" ht="15" thickBot="1"/>
    <row r="48" spans="2:7" ht="15.5">
      <c r="B48" s="163" t="s">
        <v>103</v>
      </c>
      <c r="C48" s="164"/>
      <c r="D48" s="35" t="s">
        <v>443</v>
      </c>
      <c r="E48" s="36"/>
      <c r="F48" s="37" t="s">
        <v>0</v>
      </c>
    </row>
    <row r="49" spans="2:7" ht="15" thickBot="1">
      <c r="B49" s="40" t="s">
        <v>1</v>
      </c>
      <c r="C49" s="8" t="s">
        <v>2</v>
      </c>
      <c r="D49" s="9" t="s">
        <v>3</v>
      </c>
      <c r="E49" s="41"/>
      <c r="F49" s="42" t="s">
        <v>8</v>
      </c>
    </row>
    <row r="50" spans="2:7">
      <c r="B50" s="62">
        <v>1</v>
      </c>
      <c r="C50" s="63" t="s">
        <v>442</v>
      </c>
      <c r="D50" s="64">
        <v>0.32822916666666663</v>
      </c>
      <c r="E50" s="65"/>
      <c r="F50" s="66"/>
      <c r="G50" s="160">
        <v>0.3865277777777778</v>
      </c>
    </row>
    <row r="51" spans="2:7" ht="15" thickBot="1">
      <c r="B51" s="67">
        <v>899</v>
      </c>
      <c r="C51" s="59" t="s">
        <v>387</v>
      </c>
      <c r="D51" s="60">
        <v>0.42844907407407407</v>
      </c>
      <c r="E51" s="68"/>
      <c r="F51" s="61">
        <f>G50/D51*1100</f>
        <v>992.37127883732251</v>
      </c>
    </row>
  </sheetData>
  <mergeCells count="9">
    <mergeCell ref="B1:C1"/>
    <mergeCell ref="B10:C10"/>
    <mergeCell ref="B15:C15"/>
    <mergeCell ref="B43:C43"/>
    <mergeCell ref="B48:C48"/>
    <mergeCell ref="B36:C36"/>
    <mergeCell ref="B31:C31"/>
    <mergeCell ref="B20:C20"/>
    <mergeCell ref="B26:C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0"/>
  <dimension ref="B1:F33"/>
  <sheetViews>
    <sheetView topLeftCell="A7" workbookViewId="0">
      <selection activeCell="F20" sqref="F20"/>
    </sheetView>
  </sheetViews>
  <sheetFormatPr baseColWidth="10" defaultRowHeight="14.5"/>
  <cols>
    <col min="3" max="3" width="28" customWidth="1"/>
    <col min="4" max="4" width="19.90625" customWidth="1"/>
    <col min="5" max="5" width="18.1796875" customWidth="1"/>
    <col min="6" max="6" width="11.453125" style="30"/>
  </cols>
  <sheetData>
    <row r="1" spans="2:6" ht="19" thickBot="1">
      <c r="B1" s="167" t="s">
        <v>5</v>
      </c>
      <c r="C1" s="167"/>
      <c r="D1" s="167"/>
      <c r="E1" s="167"/>
      <c r="F1" s="167"/>
    </row>
    <row r="2" spans="2:6" ht="16.5" customHeight="1">
      <c r="B2" s="163" t="s">
        <v>14</v>
      </c>
      <c r="C2" s="166"/>
      <c r="D2" s="166"/>
      <c r="E2" s="11" t="s">
        <v>7</v>
      </c>
      <c r="F2" s="12" t="s">
        <v>173</v>
      </c>
    </row>
    <row r="3" spans="2:6" ht="15" thickBot="1">
      <c r="B3" s="13" t="s">
        <v>1</v>
      </c>
      <c r="C3" s="14" t="s">
        <v>2</v>
      </c>
      <c r="D3" s="14"/>
      <c r="E3" s="15" t="s">
        <v>3</v>
      </c>
      <c r="F3" s="16" t="s">
        <v>0</v>
      </c>
    </row>
    <row r="4" spans="2:6">
      <c r="B4" s="19">
        <v>1</v>
      </c>
      <c r="C4" s="20" t="s">
        <v>171</v>
      </c>
      <c r="D4" s="20" t="s">
        <v>172</v>
      </c>
      <c r="E4" s="21">
        <v>9.1840277777777771E-2</v>
      </c>
      <c r="F4" s="29"/>
    </row>
    <row r="5" spans="2:6">
      <c r="B5" s="22">
        <v>11</v>
      </c>
      <c r="C5" s="10" t="s">
        <v>105</v>
      </c>
      <c r="D5" s="10" t="s">
        <v>106</v>
      </c>
      <c r="E5" s="17">
        <v>9.6678240740740731E-2</v>
      </c>
      <c r="F5" s="23">
        <f>$E$9/E5*1000</f>
        <v>1076.7388962049565</v>
      </c>
    </row>
    <row r="6" spans="2:6">
      <c r="B6" s="22">
        <v>22</v>
      </c>
      <c r="C6" s="28" t="s">
        <v>107</v>
      </c>
      <c r="D6" s="28" t="s">
        <v>108</v>
      </c>
      <c r="E6" s="18">
        <v>9.8472222222222225E-2</v>
      </c>
      <c r="F6" s="23">
        <f t="shared" ref="F6:F21" si="0">$E$9/E6*1000</f>
        <v>1057.122708039492</v>
      </c>
    </row>
    <row r="7" spans="2:6">
      <c r="B7" s="22">
        <v>24</v>
      </c>
      <c r="C7" s="10" t="s">
        <v>109</v>
      </c>
      <c r="D7" s="10" t="s">
        <v>110</v>
      </c>
      <c r="E7" s="17">
        <v>9.8761574074074085E-2</v>
      </c>
      <c r="F7" s="23">
        <f t="shared" si="0"/>
        <v>1054.0255478729637</v>
      </c>
    </row>
    <row r="8" spans="2:6">
      <c r="B8" s="22">
        <v>42</v>
      </c>
      <c r="C8" s="28" t="s">
        <v>111</v>
      </c>
      <c r="D8" s="28" t="s">
        <v>112</v>
      </c>
      <c r="E8" s="18">
        <v>0.10287037037037038</v>
      </c>
      <c r="F8" s="23">
        <f t="shared" si="0"/>
        <v>1011.9261926192618</v>
      </c>
    </row>
    <row r="9" spans="2:6">
      <c r="B9" s="22">
        <v>54</v>
      </c>
      <c r="C9" s="28">
        <v>0.1</v>
      </c>
      <c r="D9" s="28"/>
      <c r="E9" s="18">
        <v>0.10409722222222222</v>
      </c>
      <c r="F9" s="23"/>
    </row>
    <row r="10" spans="2:6">
      <c r="B10" s="22">
        <v>62</v>
      </c>
      <c r="C10" s="10" t="s">
        <v>113</v>
      </c>
      <c r="D10" s="10" t="s">
        <v>275</v>
      </c>
      <c r="E10" s="17">
        <v>0.10493055555555557</v>
      </c>
      <c r="F10" s="23">
        <f t="shared" si="0"/>
        <v>992.05823957643929</v>
      </c>
    </row>
    <row r="11" spans="2:6">
      <c r="B11" s="22">
        <v>98</v>
      </c>
      <c r="C11" s="28" t="s">
        <v>114</v>
      </c>
      <c r="D11" s="28" t="s">
        <v>115</v>
      </c>
      <c r="E11" s="18">
        <v>0.10866898148148148</v>
      </c>
      <c r="F11" s="23">
        <f t="shared" si="0"/>
        <v>957.92949195867504</v>
      </c>
    </row>
    <row r="12" spans="2:6">
      <c r="B12" s="22">
        <v>194</v>
      </c>
      <c r="C12" s="10" t="s">
        <v>116</v>
      </c>
      <c r="D12" s="10" t="s">
        <v>117</v>
      </c>
      <c r="E12" s="17">
        <v>0.11601851851851852</v>
      </c>
      <c r="F12" s="23">
        <f t="shared" si="0"/>
        <v>897.24660814046285</v>
      </c>
    </row>
    <row r="13" spans="2:6">
      <c r="B13" s="22">
        <v>231</v>
      </c>
      <c r="C13" s="28" t="s">
        <v>118</v>
      </c>
      <c r="D13" s="28" t="s">
        <v>119</v>
      </c>
      <c r="E13" s="18">
        <v>0.11780092592592593</v>
      </c>
      <c r="F13" s="23">
        <f t="shared" si="0"/>
        <v>883.67066221261541</v>
      </c>
    </row>
    <row r="14" spans="2:6">
      <c r="B14" s="22">
        <v>236</v>
      </c>
      <c r="C14" s="10" t="s">
        <v>120</v>
      </c>
      <c r="D14" s="10" t="s">
        <v>121</v>
      </c>
      <c r="E14" s="17">
        <v>0.11832175925925925</v>
      </c>
      <c r="F14" s="23">
        <f t="shared" si="0"/>
        <v>879.78088623691679</v>
      </c>
    </row>
    <row r="15" spans="2:6">
      <c r="B15" s="22">
        <v>261</v>
      </c>
      <c r="C15" s="28" t="s">
        <v>122</v>
      </c>
      <c r="D15" s="28" t="s">
        <v>123</v>
      </c>
      <c r="E15" s="18">
        <v>0.11980324074074074</v>
      </c>
      <c r="F15" s="23">
        <f t="shared" si="0"/>
        <v>868.90155540527485</v>
      </c>
    </row>
    <row r="16" spans="2:6">
      <c r="B16" s="22">
        <v>297</v>
      </c>
      <c r="C16" s="10" t="s">
        <v>124</v>
      </c>
      <c r="D16" s="10" t="s">
        <v>125</v>
      </c>
      <c r="E16" s="17">
        <v>0.12305555555555554</v>
      </c>
      <c r="F16" s="23">
        <f t="shared" si="0"/>
        <v>845.93679458239285</v>
      </c>
    </row>
    <row r="17" spans="2:6">
      <c r="B17" s="22">
        <v>339</v>
      </c>
      <c r="C17" s="28" t="s">
        <v>126</v>
      </c>
      <c r="D17" s="28" t="s">
        <v>127</v>
      </c>
      <c r="E17" s="18">
        <v>0.12634259259259259</v>
      </c>
      <c r="F17" s="23">
        <f t="shared" si="0"/>
        <v>823.92817882008057</v>
      </c>
    </row>
    <row r="18" spans="2:6">
      <c r="B18" s="22">
        <v>346</v>
      </c>
      <c r="C18" s="10" t="s">
        <v>128</v>
      </c>
      <c r="D18" s="10" t="s">
        <v>129</v>
      </c>
      <c r="E18" s="17">
        <v>0.12730324074074076</v>
      </c>
      <c r="F18" s="23">
        <f t="shared" si="0"/>
        <v>817.71070097281552</v>
      </c>
    </row>
    <row r="19" spans="2:6">
      <c r="B19" s="22">
        <v>347</v>
      </c>
      <c r="C19" s="28" t="s">
        <v>130</v>
      </c>
      <c r="D19" s="28" t="s">
        <v>131</v>
      </c>
      <c r="E19" s="18">
        <v>0.12738425925925925</v>
      </c>
      <c r="F19" s="23">
        <f t="shared" si="0"/>
        <v>817.19062329638382</v>
      </c>
    </row>
    <row r="20" spans="2:6">
      <c r="B20" s="22">
        <v>390</v>
      </c>
      <c r="C20" s="28" t="s">
        <v>244</v>
      </c>
      <c r="D20" s="28" t="s">
        <v>238</v>
      </c>
      <c r="E20" s="18">
        <v>0.13090277777777778</v>
      </c>
      <c r="F20" s="23">
        <f t="shared" si="0"/>
        <v>795.22546419098137</v>
      </c>
    </row>
    <row r="21" spans="2:6">
      <c r="B21" s="22">
        <v>394</v>
      </c>
      <c r="C21" s="10" t="s">
        <v>132</v>
      </c>
      <c r="D21" s="10" t="s">
        <v>133</v>
      </c>
      <c r="E21" s="17">
        <v>0.13166666666666668</v>
      </c>
      <c r="F21" s="23">
        <f t="shared" si="0"/>
        <v>790.61181434599132</v>
      </c>
    </row>
    <row r="22" spans="2:6" ht="15" thickBot="1">
      <c r="B22" s="22">
        <v>532</v>
      </c>
      <c r="C22" s="28" t="s">
        <v>134</v>
      </c>
      <c r="D22" s="28" t="s">
        <v>135</v>
      </c>
      <c r="E22" s="18">
        <v>0.16464120370370369</v>
      </c>
      <c r="F22" s="23">
        <f>$E$9/E22*1000</f>
        <v>632.26713532513179</v>
      </c>
    </row>
    <row r="23" spans="2:6" ht="15.5" customHeight="1">
      <c r="B23" s="163" t="s">
        <v>14</v>
      </c>
      <c r="C23" s="166"/>
      <c r="D23" s="166"/>
      <c r="E23" s="11" t="s">
        <v>136</v>
      </c>
      <c r="F23" s="12" t="s">
        <v>175</v>
      </c>
    </row>
    <row r="24" spans="2:6" ht="15" thickBot="1">
      <c r="B24" s="13" t="s">
        <v>1</v>
      </c>
      <c r="C24" s="14" t="s">
        <v>2</v>
      </c>
      <c r="D24" s="14"/>
      <c r="E24" s="15" t="s">
        <v>3</v>
      </c>
      <c r="F24" s="16" t="s">
        <v>0</v>
      </c>
    </row>
    <row r="25" spans="2:6">
      <c r="B25" s="19">
        <v>1</v>
      </c>
      <c r="C25" s="20" t="s">
        <v>174</v>
      </c>
      <c r="D25" s="20" t="s">
        <v>129</v>
      </c>
      <c r="E25" s="21">
        <v>4.0972222222222222E-2</v>
      </c>
      <c r="F25" s="95"/>
    </row>
    <row r="26" spans="2:6">
      <c r="B26" s="22">
        <v>23</v>
      </c>
      <c r="C26" s="28" t="s">
        <v>139</v>
      </c>
      <c r="D26" s="28" t="s">
        <v>140</v>
      </c>
      <c r="E26" s="18">
        <v>4.5601851851851859E-2</v>
      </c>
      <c r="F26" s="23">
        <f>$E$27/E26*900</f>
        <v>937.46192893401007</v>
      </c>
    </row>
    <row r="27" spans="2:6">
      <c r="B27" s="22">
        <v>50</v>
      </c>
      <c r="C27" s="28">
        <v>0.1</v>
      </c>
      <c r="D27" s="28"/>
      <c r="E27" s="18">
        <v>4.7500000000000007E-2</v>
      </c>
      <c r="F27" s="23"/>
    </row>
    <row r="28" spans="2:6">
      <c r="B28" s="22">
        <v>58</v>
      </c>
      <c r="C28" s="10" t="s">
        <v>141</v>
      </c>
      <c r="D28" s="10" t="s">
        <v>142</v>
      </c>
      <c r="E28" s="17">
        <v>4.7847222222222228E-2</v>
      </c>
      <c r="F28" s="23">
        <f t="shared" ref="F28:F32" si="1">$E$27/E28*900</f>
        <v>893.46879535558787</v>
      </c>
    </row>
    <row r="29" spans="2:6">
      <c r="B29" s="22" t="s">
        <v>152</v>
      </c>
      <c r="C29" s="28" t="s">
        <v>144</v>
      </c>
      <c r="D29" s="28" t="s">
        <v>145</v>
      </c>
      <c r="E29" s="18">
        <v>5.5115740740740743E-2</v>
      </c>
      <c r="F29" s="23">
        <f t="shared" si="1"/>
        <v>775.64048719025629</v>
      </c>
    </row>
    <row r="30" spans="2:6">
      <c r="B30" s="22" t="s">
        <v>153</v>
      </c>
      <c r="C30" s="10" t="s">
        <v>146</v>
      </c>
      <c r="D30" s="10" t="s">
        <v>147</v>
      </c>
      <c r="E30" s="17">
        <v>5.7430555555555561E-2</v>
      </c>
      <c r="F30" s="23">
        <f t="shared" si="1"/>
        <v>744.37726723095534</v>
      </c>
    </row>
    <row r="31" spans="2:6">
      <c r="B31" s="22" t="s">
        <v>154</v>
      </c>
      <c r="C31" s="28" t="s">
        <v>148</v>
      </c>
      <c r="D31" s="28" t="s">
        <v>149</v>
      </c>
      <c r="E31" s="18">
        <v>5.9722222222222225E-2</v>
      </c>
      <c r="F31" s="23">
        <f t="shared" si="1"/>
        <v>715.81395348837214</v>
      </c>
    </row>
    <row r="32" spans="2:6">
      <c r="B32" s="22">
        <v>287</v>
      </c>
      <c r="C32" s="10" t="s">
        <v>143</v>
      </c>
      <c r="D32" s="10" t="s">
        <v>129</v>
      </c>
      <c r="E32" s="17">
        <v>6.0381944444444446E-2</v>
      </c>
      <c r="F32" s="23">
        <f t="shared" si="1"/>
        <v>707.99309948246128</v>
      </c>
    </row>
    <row r="33" spans="2:6" ht="15" thickBot="1">
      <c r="B33" s="24" t="s">
        <v>155</v>
      </c>
      <c r="C33" s="34" t="s">
        <v>150</v>
      </c>
      <c r="D33" s="34" t="s">
        <v>151</v>
      </c>
      <c r="E33" s="26">
        <v>6.0729166666666667E-2</v>
      </c>
      <c r="F33" s="27">
        <f>$E$27/E33*900</f>
        <v>703.9451114922814</v>
      </c>
    </row>
  </sheetData>
  <mergeCells count="3">
    <mergeCell ref="B2:D2"/>
    <mergeCell ref="B23:D23"/>
    <mergeCell ref="B1:F1"/>
  </mergeCells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1"/>
  <dimension ref="A1:F15"/>
  <sheetViews>
    <sheetView zoomScaleNormal="100" workbookViewId="0">
      <selection activeCell="C7" sqref="C7"/>
    </sheetView>
  </sheetViews>
  <sheetFormatPr baseColWidth="10" defaultRowHeight="14.5"/>
  <cols>
    <col min="1" max="1" width="13" customWidth="1"/>
    <col min="3" max="3" width="41.453125" customWidth="1"/>
    <col min="4" max="4" width="10" customWidth="1"/>
  </cols>
  <sheetData>
    <row r="1" spans="1:6">
      <c r="A1" s="1"/>
      <c r="B1" s="171" t="s">
        <v>20</v>
      </c>
      <c r="C1" s="171"/>
      <c r="D1" s="74"/>
      <c r="E1" s="73" t="s">
        <v>102</v>
      </c>
      <c r="F1" s="75" t="s">
        <v>0</v>
      </c>
    </row>
    <row r="2" spans="1:6">
      <c r="B2" s="76" t="s">
        <v>1</v>
      </c>
      <c r="C2" s="77" t="s">
        <v>2</v>
      </c>
      <c r="D2" s="78"/>
      <c r="E2" s="79" t="s">
        <v>3</v>
      </c>
      <c r="F2" s="80" t="s">
        <v>4</v>
      </c>
    </row>
    <row r="3" spans="1:6">
      <c r="B3" s="81">
        <v>1</v>
      </c>
      <c r="C3" s="44" t="s">
        <v>104</v>
      </c>
      <c r="D3" s="45"/>
      <c r="E3" s="46">
        <v>0.16005787037037036</v>
      </c>
      <c r="F3" s="82"/>
    </row>
    <row r="4" spans="1:6">
      <c r="B4" s="83">
        <v>0.1</v>
      </c>
      <c r="C4" s="50"/>
      <c r="D4" s="51"/>
      <c r="E4" s="52">
        <v>0.19054398148148147</v>
      </c>
      <c r="F4" s="84"/>
    </row>
    <row r="5" spans="1:6">
      <c r="B5" s="85"/>
      <c r="C5" s="50" t="s">
        <v>35</v>
      </c>
      <c r="D5" s="51"/>
      <c r="E5" s="52">
        <v>0.19071759259259258</v>
      </c>
      <c r="F5" s="84">
        <f>E$4/E5*1000</f>
        <v>999.0896953513776</v>
      </c>
    </row>
    <row r="6" spans="1:6">
      <c r="B6" s="85"/>
      <c r="C6" s="50" t="s">
        <v>47</v>
      </c>
      <c r="D6" s="51"/>
      <c r="E6" s="52">
        <v>0.20037037037037039</v>
      </c>
      <c r="F6" s="84">
        <f t="shared" ref="F6:F14" si="0">E$4/E6*1000</f>
        <v>950.95887245841016</v>
      </c>
    </row>
    <row r="7" spans="1:6">
      <c r="B7" s="85"/>
      <c r="C7" s="50" t="s">
        <v>92</v>
      </c>
      <c r="D7" s="51"/>
      <c r="E7" s="52">
        <v>0.20063657407407409</v>
      </c>
      <c r="F7" s="84">
        <f t="shared" si="0"/>
        <v>949.69714450533581</v>
      </c>
    </row>
    <row r="8" spans="1:6">
      <c r="B8" s="85"/>
      <c r="C8" s="50" t="s">
        <v>100</v>
      </c>
      <c r="D8" s="51"/>
      <c r="E8" s="52">
        <v>0.20068287037037036</v>
      </c>
      <c r="F8" s="84">
        <f t="shared" si="0"/>
        <v>949.47805525116792</v>
      </c>
    </row>
    <row r="9" spans="1:6">
      <c r="B9" s="85"/>
      <c r="C9" s="50" t="s">
        <v>97</v>
      </c>
      <c r="D9" s="51"/>
      <c r="E9" s="52">
        <v>0.21380787037037038</v>
      </c>
      <c r="F9" s="84">
        <f t="shared" si="0"/>
        <v>891.1925512910733</v>
      </c>
    </row>
    <row r="10" spans="1:6">
      <c r="B10" s="85"/>
      <c r="C10" s="50" t="s">
        <v>49</v>
      </c>
      <c r="D10" s="51"/>
      <c r="E10" s="52">
        <v>0.21770833333333331</v>
      </c>
      <c r="F10" s="84">
        <f t="shared" si="0"/>
        <v>875.22594364699637</v>
      </c>
    </row>
    <row r="11" spans="1:6">
      <c r="B11" s="85"/>
      <c r="C11" s="50" t="s">
        <v>45</v>
      </c>
      <c r="D11" s="51"/>
      <c r="E11" s="52">
        <v>0.22563657407407409</v>
      </c>
      <c r="F11" s="84">
        <f t="shared" si="0"/>
        <v>844.47294177994343</v>
      </c>
    </row>
    <row r="12" spans="1:6">
      <c r="B12" s="85"/>
      <c r="C12" s="50" t="s">
        <v>101</v>
      </c>
      <c r="D12" s="51"/>
      <c r="E12" s="52">
        <v>0.22826388888888891</v>
      </c>
      <c r="F12" s="84">
        <f t="shared" si="0"/>
        <v>834.75306764019865</v>
      </c>
    </row>
    <row r="13" spans="1:6">
      <c r="B13" s="85"/>
      <c r="C13" s="50" t="s">
        <v>75</v>
      </c>
      <c r="D13" s="51"/>
      <c r="E13" s="52">
        <v>0.22858796296296294</v>
      </c>
      <c r="F13" s="84">
        <f t="shared" si="0"/>
        <v>833.56962025316466</v>
      </c>
    </row>
    <row r="14" spans="1:6">
      <c r="B14" s="85"/>
      <c r="C14" s="50" t="s">
        <v>66</v>
      </c>
      <c r="D14" s="51"/>
      <c r="E14" s="52">
        <v>0.25</v>
      </c>
      <c r="F14" s="84">
        <f t="shared" si="0"/>
        <v>762.17592592592587</v>
      </c>
    </row>
    <row r="15" spans="1:6">
      <c r="B15" s="86"/>
      <c r="C15" s="87" t="s">
        <v>98</v>
      </c>
      <c r="D15" s="88"/>
      <c r="E15" s="89">
        <v>0.27908564814814812</v>
      </c>
      <c r="F15" s="90">
        <f>E$4/E15*1000</f>
        <v>682.74374818562603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2"/>
  <dimension ref="A1:E20"/>
  <sheetViews>
    <sheetView workbookViewId="0">
      <selection activeCell="C12" sqref="C12"/>
    </sheetView>
  </sheetViews>
  <sheetFormatPr baseColWidth="10" defaultRowHeight="14.5"/>
  <cols>
    <col min="1" max="1" width="18.1796875" customWidth="1"/>
    <col min="3" max="3" width="51.1796875" customWidth="1"/>
  </cols>
  <sheetData>
    <row r="1" spans="1:5" ht="16.5" customHeight="1">
      <c r="A1" s="1" t="s">
        <v>5</v>
      </c>
      <c r="B1" s="163" t="s">
        <v>15</v>
      </c>
      <c r="C1" s="166"/>
      <c r="D1" s="11" t="s">
        <v>59</v>
      </c>
      <c r="E1" s="12" t="s">
        <v>58</v>
      </c>
    </row>
    <row r="2" spans="1:5" ht="15" thickBot="1">
      <c r="B2" s="13" t="s">
        <v>1</v>
      </c>
      <c r="C2" s="14" t="s">
        <v>2</v>
      </c>
      <c r="D2" s="15" t="s">
        <v>3</v>
      </c>
      <c r="E2" s="16" t="s">
        <v>0</v>
      </c>
    </row>
    <row r="3" spans="1:5">
      <c r="B3" s="19">
        <v>1</v>
      </c>
      <c r="C3" s="20" t="s">
        <v>83</v>
      </c>
      <c r="D3" s="21">
        <v>9.3634259259259264E-2</v>
      </c>
      <c r="E3" s="29"/>
    </row>
    <row r="4" spans="1:5">
      <c r="B4" s="22">
        <v>12</v>
      </c>
      <c r="C4" s="10" t="s">
        <v>29</v>
      </c>
      <c r="D4" s="17">
        <v>9.7974537037037027E-2</v>
      </c>
      <c r="E4" s="23">
        <f>$D$8/D4*1000</f>
        <v>1037.9208505611341</v>
      </c>
    </row>
    <row r="5" spans="1:5">
      <c r="B5" s="22">
        <v>14</v>
      </c>
      <c r="C5" s="28" t="s">
        <v>27</v>
      </c>
      <c r="D5" s="18">
        <v>9.8437499999999997E-2</v>
      </c>
      <c r="E5" s="23">
        <f t="shared" ref="E5:E20" si="0">$D$8/D5*1000</f>
        <v>1033.0393885949443</v>
      </c>
    </row>
    <row r="6" spans="1:5">
      <c r="B6" s="22">
        <v>23</v>
      </c>
      <c r="C6" s="10" t="s">
        <v>32</v>
      </c>
      <c r="D6" s="18">
        <v>0.10162037037037037</v>
      </c>
      <c r="E6" s="23">
        <f t="shared" si="0"/>
        <v>1000.6833712984053</v>
      </c>
    </row>
    <row r="7" spans="1:5">
      <c r="B7" s="22">
        <v>24</v>
      </c>
      <c r="C7" s="10" t="s">
        <v>34</v>
      </c>
      <c r="D7" s="18">
        <v>0.10164351851851851</v>
      </c>
      <c r="E7" s="23">
        <f t="shared" si="0"/>
        <v>1000.4554771122752</v>
      </c>
    </row>
    <row r="8" spans="1:5">
      <c r="B8" s="91">
        <v>0.1</v>
      </c>
      <c r="C8" s="28"/>
      <c r="D8" s="18">
        <v>0.10168981481481482</v>
      </c>
      <c r="E8" s="23"/>
    </row>
    <row r="9" spans="1:5">
      <c r="B9" s="22">
        <v>38</v>
      </c>
      <c r="C9" s="10" t="s">
        <v>30</v>
      </c>
      <c r="D9" s="18">
        <v>0.10518518518518517</v>
      </c>
      <c r="E9" s="23">
        <f t="shared" si="0"/>
        <v>966.76936619718322</v>
      </c>
    </row>
    <row r="10" spans="1:5">
      <c r="B10" s="22">
        <v>53</v>
      </c>
      <c r="C10" s="10" t="s">
        <v>35</v>
      </c>
      <c r="D10" s="18">
        <v>0.10806712962962962</v>
      </c>
      <c r="E10" s="23">
        <f t="shared" si="0"/>
        <v>940.98746920852523</v>
      </c>
    </row>
    <row r="11" spans="1:5">
      <c r="B11" s="22">
        <v>57</v>
      </c>
      <c r="C11" s="28" t="s">
        <v>33</v>
      </c>
      <c r="D11" s="18">
        <v>0.11009259259259259</v>
      </c>
      <c r="E11" s="23">
        <f t="shared" si="0"/>
        <v>923.67535744322959</v>
      </c>
    </row>
    <row r="12" spans="1:5">
      <c r="B12" s="22">
        <v>69</v>
      </c>
      <c r="C12" s="10" t="s">
        <v>52</v>
      </c>
      <c r="D12" s="18">
        <v>0.11137731481481482</v>
      </c>
      <c r="E12" s="23">
        <f t="shared" si="0"/>
        <v>913.02088745713399</v>
      </c>
    </row>
    <row r="13" spans="1:5">
      <c r="B13" s="22">
        <v>97</v>
      </c>
      <c r="C13" s="10" t="s">
        <v>53</v>
      </c>
      <c r="D13" s="18">
        <v>0.11671296296296296</v>
      </c>
      <c r="E13" s="23">
        <f t="shared" si="0"/>
        <v>871.28123760412529</v>
      </c>
    </row>
    <row r="14" spans="1:5">
      <c r="B14" s="22">
        <v>102</v>
      </c>
      <c r="C14" s="10" t="s">
        <v>48</v>
      </c>
      <c r="D14" s="18">
        <v>0.11728009259259259</v>
      </c>
      <c r="E14" s="23">
        <f t="shared" si="0"/>
        <v>867.06799565775191</v>
      </c>
    </row>
    <row r="15" spans="1:5">
      <c r="B15" s="22">
        <v>128</v>
      </c>
      <c r="C15" s="10" t="s">
        <v>54</v>
      </c>
      <c r="D15" s="18">
        <v>0.12068287037037036</v>
      </c>
      <c r="E15" s="23">
        <f t="shared" si="0"/>
        <v>842.62012084012667</v>
      </c>
    </row>
    <row r="16" spans="1:5">
      <c r="B16" s="22">
        <v>153</v>
      </c>
      <c r="C16" s="10" t="s">
        <v>55</v>
      </c>
      <c r="D16" s="18">
        <v>0.12466435185185186</v>
      </c>
      <c r="E16" s="23">
        <f t="shared" si="0"/>
        <v>815.70884783214183</v>
      </c>
    </row>
    <row r="17" spans="2:5">
      <c r="B17" s="22">
        <v>169</v>
      </c>
      <c r="C17" s="10" t="s">
        <v>41</v>
      </c>
      <c r="D17" s="18">
        <v>0.12703703703703703</v>
      </c>
      <c r="E17" s="23">
        <f t="shared" si="0"/>
        <v>800.47376093294463</v>
      </c>
    </row>
    <row r="18" spans="2:5">
      <c r="B18" s="22">
        <v>172</v>
      </c>
      <c r="C18" s="10" t="s">
        <v>51</v>
      </c>
      <c r="D18" s="18">
        <v>0.12759259259259259</v>
      </c>
      <c r="E18" s="23">
        <f t="shared" si="0"/>
        <v>796.98838896952111</v>
      </c>
    </row>
    <row r="19" spans="2:5">
      <c r="B19" s="22">
        <v>202</v>
      </c>
      <c r="C19" s="10" t="s">
        <v>56</v>
      </c>
      <c r="D19" s="18">
        <v>0.13469907407407408</v>
      </c>
      <c r="E19" s="23">
        <f t="shared" si="0"/>
        <v>754.94071146245051</v>
      </c>
    </row>
    <row r="20" spans="2:5" ht="15" thickBot="1">
      <c r="B20" s="24">
        <v>234</v>
      </c>
      <c r="C20" s="25" t="s">
        <v>57</v>
      </c>
      <c r="D20" s="32">
        <v>0.1504513888888889</v>
      </c>
      <c r="E20" s="33">
        <f t="shared" si="0"/>
        <v>675.89814601123157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3"/>
  <dimension ref="B1:G22"/>
  <sheetViews>
    <sheetView workbookViewId="0">
      <selection activeCell="B26" sqref="B26"/>
    </sheetView>
  </sheetViews>
  <sheetFormatPr baseColWidth="10" defaultRowHeight="14.5"/>
  <cols>
    <col min="2" max="2" width="14.7265625" customWidth="1"/>
    <col min="3" max="3" width="18.1796875" customWidth="1"/>
    <col min="4" max="4" width="46.453125" customWidth="1"/>
    <col min="5" max="5" width="10.90625" customWidth="1"/>
  </cols>
  <sheetData>
    <row r="1" spans="2:6" ht="19" thickBot="1">
      <c r="B1" s="167" t="s">
        <v>280</v>
      </c>
      <c r="C1" s="167"/>
      <c r="D1" s="167"/>
      <c r="E1" s="167"/>
      <c r="F1" s="167"/>
    </row>
    <row r="2" spans="2:6" ht="16.5" customHeight="1">
      <c r="B2" s="163" t="s">
        <v>60</v>
      </c>
      <c r="C2" s="166"/>
      <c r="D2" s="166"/>
      <c r="E2" s="11" t="s">
        <v>6</v>
      </c>
      <c r="F2" s="12" t="s">
        <v>170</v>
      </c>
    </row>
    <row r="3" spans="2:6" ht="15" thickBot="1">
      <c r="B3" s="96" t="s">
        <v>1</v>
      </c>
      <c r="C3" s="8" t="s">
        <v>2</v>
      </c>
      <c r="D3" s="8"/>
      <c r="E3" s="9" t="s">
        <v>3</v>
      </c>
      <c r="F3" s="97" t="s">
        <v>0</v>
      </c>
    </row>
    <row r="4" spans="2:6">
      <c r="B4" s="19">
        <v>1</v>
      </c>
      <c r="C4" s="20" t="s">
        <v>168</v>
      </c>
      <c r="D4" s="20" t="s">
        <v>169</v>
      </c>
      <c r="E4" s="21">
        <v>3.8819444444444441E-2</v>
      </c>
      <c r="F4" s="29"/>
    </row>
    <row r="5" spans="2:6">
      <c r="B5" s="22">
        <v>12</v>
      </c>
      <c r="C5" s="28">
        <v>0.1</v>
      </c>
      <c r="D5" s="28"/>
      <c r="E5" s="17">
        <v>3.9467592592592596E-2</v>
      </c>
      <c r="F5" s="23"/>
    </row>
    <row r="6" spans="2:6">
      <c r="B6" s="22">
        <v>52</v>
      </c>
      <c r="C6" s="10" t="s">
        <v>157</v>
      </c>
      <c r="D6" s="10" t="s">
        <v>158</v>
      </c>
      <c r="E6" s="17">
        <v>4.3356481481481475E-2</v>
      </c>
      <c r="F6" s="31">
        <f>$E$5/E6*1100</f>
        <v>1001.3347570742127</v>
      </c>
    </row>
    <row r="7" spans="2:6">
      <c r="B7" s="22">
        <v>53</v>
      </c>
      <c r="C7" s="28" t="s">
        <v>161</v>
      </c>
      <c r="D7" s="28" t="s">
        <v>156</v>
      </c>
      <c r="E7" s="17">
        <v>4.3506944444444445E-2</v>
      </c>
      <c r="F7" s="23">
        <f t="shared" ref="F7:F11" si="0">$E$5/E7*1100</f>
        <v>997.87177440808728</v>
      </c>
    </row>
    <row r="8" spans="2:6">
      <c r="B8" s="22">
        <v>54</v>
      </c>
      <c r="C8" s="10" t="s">
        <v>160</v>
      </c>
      <c r="D8" s="10" t="s">
        <v>159</v>
      </c>
      <c r="E8" s="17">
        <v>4.3576388888888894E-2</v>
      </c>
      <c r="F8" s="31">
        <f t="shared" si="0"/>
        <v>996.28154050464809</v>
      </c>
    </row>
    <row r="9" spans="2:6">
      <c r="B9" s="22">
        <v>70</v>
      </c>
      <c r="C9" s="28" t="s">
        <v>162</v>
      </c>
      <c r="D9" s="28" t="s">
        <v>163</v>
      </c>
      <c r="E9" s="17">
        <v>4.7349537037037037E-2</v>
      </c>
      <c r="F9" s="23">
        <f t="shared" si="0"/>
        <v>916.89073576142755</v>
      </c>
    </row>
    <row r="10" spans="2:6">
      <c r="B10" s="22" t="s">
        <v>166</v>
      </c>
      <c r="C10" s="10" t="s">
        <v>164</v>
      </c>
      <c r="D10" s="10" t="s">
        <v>165</v>
      </c>
      <c r="E10" s="17">
        <v>4.8483796296296296E-2</v>
      </c>
      <c r="F10" s="31">
        <f t="shared" si="0"/>
        <v>895.44043924564346</v>
      </c>
    </row>
    <row r="11" spans="2:6" ht="15" thickBot="1">
      <c r="B11" s="24" t="s">
        <v>167</v>
      </c>
      <c r="C11" s="34" t="s">
        <v>160</v>
      </c>
      <c r="D11" s="34" t="s">
        <v>105</v>
      </c>
      <c r="E11" s="32">
        <v>5.5833333333333325E-2</v>
      </c>
      <c r="F11" s="27">
        <f t="shared" si="0"/>
        <v>777.57048092869013</v>
      </c>
    </row>
    <row r="17" spans="4:7">
      <c r="D17" s="92"/>
      <c r="E17" s="92"/>
      <c r="F17" s="93"/>
      <c r="G17" s="94"/>
    </row>
    <row r="18" spans="4:7">
      <c r="D18" s="92"/>
      <c r="E18" s="92"/>
      <c r="F18" s="93"/>
      <c r="G18" s="94"/>
    </row>
    <row r="19" spans="4:7">
      <c r="D19" s="92"/>
      <c r="E19" s="92"/>
      <c r="F19" s="93"/>
      <c r="G19" s="94"/>
    </row>
    <row r="20" spans="4:7">
      <c r="D20" s="92"/>
      <c r="E20" s="92"/>
      <c r="F20" s="93"/>
      <c r="G20" s="94"/>
    </row>
    <row r="21" spans="4:7">
      <c r="D21" s="92"/>
      <c r="E21" s="92"/>
      <c r="F21" s="93"/>
      <c r="G21" s="94"/>
    </row>
    <row r="22" spans="4:7">
      <c r="D22" s="92"/>
      <c r="E22" s="92"/>
      <c r="F22" s="93"/>
      <c r="G22" s="94"/>
    </row>
  </sheetData>
  <mergeCells count="2">
    <mergeCell ref="B2:D2"/>
    <mergeCell ref="B1:F1"/>
  </mergeCells>
  <pageMargins left="0.7" right="0.7" top="0.75" bottom="0.75" header="0.3" footer="0.3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4"/>
  <dimension ref="B1:E8"/>
  <sheetViews>
    <sheetView topLeftCell="C1" workbookViewId="0">
      <selection activeCell="B26" sqref="B26"/>
    </sheetView>
  </sheetViews>
  <sheetFormatPr baseColWidth="10" defaultRowHeight="14.5"/>
  <cols>
    <col min="2" max="2" width="10.81640625" bestFit="1" customWidth="1"/>
    <col min="3" max="3" width="49.81640625" customWidth="1"/>
    <col min="4" max="4" width="19.7265625" customWidth="1"/>
    <col min="5" max="5" width="13" customWidth="1"/>
  </cols>
  <sheetData>
    <row r="1" spans="2:5" ht="16.5" customHeight="1">
      <c r="B1" s="163" t="s">
        <v>401</v>
      </c>
      <c r="C1" s="166"/>
      <c r="D1" s="11" t="s">
        <v>7</v>
      </c>
      <c r="E1" s="12" t="s">
        <v>402</v>
      </c>
    </row>
    <row r="2" spans="2:5" ht="15" thickBot="1">
      <c r="B2" s="13" t="s">
        <v>1</v>
      </c>
      <c r="C2" s="14" t="s">
        <v>2</v>
      </c>
      <c r="D2" s="15" t="s">
        <v>3</v>
      </c>
      <c r="E2" s="16" t="s">
        <v>0</v>
      </c>
    </row>
    <row r="3" spans="2:5">
      <c r="B3" s="19">
        <v>1</v>
      </c>
      <c r="C3" s="20"/>
      <c r="D3" s="21">
        <v>2.6631944444444444E-2</v>
      </c>
      <c r="E3" s="29"/>
    </row>
    <row r="4" spans="2:5">
      <c r="B4" s="22">
        <v>2</v>
      </c>
      <c r="C4" s="28" t="s">
        <v>405</v>
      </c>
      <c r="D4" s="18">
        <v>2.7314814814814816E-2</v>
      </c>
      <c r="E4" s="23">
        <f t="shared" ref="E4:E8" si="0">$D$4/D4*1000</f>
        <v>1000</v>
      </c>
    </row>
    <row r="5" spans="2:5">
      <c r="B5" s="22">
        <v>4</v>
      </c>
      <c r="C5" s="28" t="s">
        <v>403</v>
      </c>
      <c r="D5" s="18">
        <v>2.8981481481481483E-2</v>
      </c>
      <c r="E5" s="23">
        <f t="shared" si="0"/>
        <v>942.49201277955274</v>
      </c>
    </row>
    <row r="6" spans="2:5" ht="14" customHeight="1">
      <c r="B6" s="22">
        <v>7</v>
      </c>
      <c r="C6" s="28" t="s">
        <v>404</v>
      </c>
      <c r="D6" s="18">
        <v>3.0104166666666668E-2</v>
      </c>
      <c r="E6" s="23">
        <f t="shared" si="0"/>
        <v>907.34332948865824</v>
      </c>
    </row>
    <row r="7" spans="2:5">
      <c r="B7" s="22">
        <v>10</v>
      </c>
      <c r="C7" s="10" t="s">
        <v>406</v>
      </c>
      <c r="D7" s="18">
        <v>3.1365740740740743E-2</v>
      </c>
      <c r="E7" s="23">
        <f t="shared" si="0"/>
        <v>870.84870848708488</v>
      </c>
    </row>
    <row r="8" spans="2:5" ht="15" thickBot="1">
      <c r="B8" s="24">
        <v>11</v>
      </c>
      <c r="C8" s="34" t="s">
        <v>407</v>
      </c>
      <c r="D8" s="26">
        <v>3.1574074074074074E-2</v>
      </c>
      <c r="E8" s="27">
        <f t="shared" si="0"/>
        <v>865.1026392961877</v>
      </c>
    </row>
  </sheetData>
  <mergeCells count="1">
    <mergeCell ref="B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EE21-EE11-4160-BA20-6398182CEEA1}">
  <sheetPr codeName="Feuil15"/>
  <dimension ref="B1:F10"/>
  <sheetViews>
    <sheetView workbookViewId="0">
      <selection activeCell="C24" sqref="C24"/>
    </sheetView>
  </sheetViews>
  <sheetFormatPr baseColWidth="10" defaultRowHeight="14.5"/>
  <cols>
    <col min="3" max="3" width="18.90625" customWidth="1"/>
    <col min="4" max="4" width="25.90625" customWidth="1"/>
    <col min="5" max="5" width="16.6328125" customWidth="1"/>
  </cols>
  <sheetData>
    <row r="1" spans="2:6" ht="15.5" customHeight="1">
      <c r="B1" s="163" t="s">
        <v>20</v>
      </c>
      <c r="C1" s="166"/>
      <c r="D1" s="166"/>
      <c r="E1" s="166"/>
      <c r="F1" s="12" t="s">
        <v>307</v>
      </c>
    </row>
    <row r="2" spans="2:6" ht="15" thickBot="1">
      <c r="B2" s="96" t="s">
        <v>1</v>
      </c>
      <c r="C2" s="8" t="s">
        <v>2</v>
      </c>
      <c r="D2" s="8"/>
      <c r="E2" s="9" t="s">
        <v>3</v>
      </c>
      <c r="F2" s="97" t="s">
        <v>0</v>
      </c>
    </row>
    <row r="3" spans="2:6">
      <c r="B3" s="19">
        <v>1</v>
      </c>
      <c r="C3" s="20" t="s">
        <v>306</v>
      </c>
      <c r="D3" s="20"/>
      <c r="E3" s="21">
        <v>0.16109953703703703</v>
      </c>
      <c r="F3" s="29"/>
    </row>
    <row r="4" spans="2:6">
      <c r="B4" s="22">
        <v>107</v>
      </c>
      <c r="C4" s="10" t="s">
        <v>183</v>
      </c>
      <c r="D4" s="10" t="s">
        <v>184</v>
      </c>
      <c r="E4" s="17">
        <v>0.19047453703703701</v>
      </c>
      <c r="F4" s="31">
        <f>$E$5/E4*1000</f>
        <v>1021.4498389742968</v>
      </c>
    </row>
    <row r="5" spans="2:6">
      <c r="B5" s="22">
        <v>158</v>
      </c>
      <c r="C5" s="28">
        <v>0.1</v>
      </c>
      <c r="D5" s="28"/>
      <c r="E5" s="17">
        <v>0.19456018518518517</v>
      </c>
      <c r="F5" s="31"/>
    </row>
    <row r="6" spans="2:6">
      <c r="B6" s="22">
        <v>527</v>
      </c>
      <c r="C6" s="10" t="s">
        <v>311</v>
      </c>
      <c r="D6" s="10" t="s">
        <v>193</v>
      </c>
      <c r="E6" s="17">
        <v>0.21512731481481481</v>
      </c>
      <c r="F6" s="31">
        <f t="shared" ref="F6:F7" si="0">$E$5/E6*1000</f>
        <v>904.39554527357825</v>
      </c>
    </row>
    <row r="7" spans="2:6">
      <c r="B7" s="22">
        <v>604</v>
      </c>
      <c r="C7" s="10" t="s">
        <v>312</v>
      </c>
      <c r="D7" s="10" t="s">
        <v>241</v>
      </c>
      <c r="E7" s="17">
        <v>0.21855324074074076</v>
      </c>
      <c r="F7" s="31">
        <f t="shared" si="0"/>
        <v>890.21871524651783</v>
      </c>
    </row>
    <row r="8" spans="2:6">
      <c r="B8" s="22">
        <v>647</v>
      </c>
      <c r="C8" s="28" t="s">
        <v>309</v>
      </c>
      <c r="D8" s="28" t="s">
        <v>196</v>
      </c>
      <c r="E8" s="17">
        <v>0.22081018518518516</v>
      </c>
      <c r="F8" s="31">
        <f t="shared" ref="F8:F10" si="1">$E$5/E8*1000</f>
        <v>881.11961421532658</v>
      </c>
    </row>
    <row r="9" spans="2:6">
      <c r="B9" s="22">
        <v>794</v>
      </c>
      <c r="C9" s="10" t="s">
        <v>308</v>
      </c>
      <c r="D9" s="10" t="s">
        <v>199</v>
      </c>
      <c r="E9" s="17">
        <v>0.22716435185185183</v>
      </c>
      <c r="F9" s="31">
        <f t="shared" si="1"/>
        <v>856.47322565853165</v>
      </c>
    </row>
    <row r="10" spans="2:6" ht="15" thickBot="1">
      <c r="B10" s="24">
        <v>1076</v>
      </c>
      <c r="C10" s="34" t="s">
        <v>310</v>
      </c>
      <c r="D10" s="34" t="s">
        <v>131</v>
      </c>
      <c r="E10" s="32">
        <v>0.24064814814814817</v>
      </c>
      <c r="F10" s="33">
        <f t="shared" si="1"/>
        <v>808.48403232012299</v>
      </c>
    </row>
  </sheetData>
  <mergeCells count="1">
    <mergeCell ref="B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2CC39-50C6-45DB-AF94-8BD07E43CC71}">
  <sheetPr codeName="Feuil16"/>
  <dimension ref="B1:F9"/>
  <sheetViews>
    <sheetView workbookViewId="0">
      <selection activeCell="B26" sqref="B26"/>
    </sheetView>
  </sheetViews>
  <sheetFormatPr baseColWidth="10" defaultRowHeight="14.5"/>
  <cols>
    <col min="3" max="3" width="21.7265625" customWidth="1"/>
    <col min="4" max="4" width="25.90625" customWidth="1"/>
    <col min="5" max="5" width="16.6328125" customWidth="1"/>
  </cols>
  <sheetData>
    <row r="1" spans="2:6" ht="15.5" customHeight="1">
      <c r="B1" s="163" t="s">
        <v>313</v>
      </c>
      <c r="C1" s="166"/>
      <c r="D1" s="166"/>
      <c r="E1" s="120" t="s">
        <v>314</v>
      </c>
      <c r="F1" s="12" t="s">
        <v>316</v>
      </c>
    </row>
    <row r="2" spans="2:6" ht="15" thickBot="1">
      <c r="B2" s="96" t="s">
        <v>1</v>
      </c>
      <c r="C2" s="8" t="s">
        <v>2</v>
      </c>
      <c r="D2" s="8"/>
      <c r="E2" s="9" t="s">
        <v>3</v>
      </c>
      <c r="F2" s="97" t="s">
        <v>0</v>
      </c>
    </row>
    <row r="3" spans="2:6">
      <c r="B3" s="19">
        <v>1</v>
      </c>
      <c r="C3" s="20" t="s">
        <v>315</v>
      </c>
      <c r="D3" s="20"/>
      <c r="E3" s="21">
        <v>0.1655787037037037</v>
      </c>
      <c r="F3" s="29"/>
    </row>
    <row r="4" spans="2:6">
      <c r="B4" s="22" t="s">
        <v>317</v>
      </c>
      <c r="C4" s="28" t="s">
        <v>219</v>
      </c>
      <c r="D4" s="28" t="s">
        <v>108</v>
      </c>
      <c r="E4" s="17">
        <v>0.18292824074074074</v>
      </c>
      <c r="F4" s="31">
        <f>$E$4/E4*1000</f>
        <v>1000</v>
      </c>
    </row>
    <row r="5" spans="2:6">
      <c r="B5" s="22">
        <v>22</v>
      </c>
      <c r="C5" s="10" t="s">
        <v>162</v>
      </c>
      <c r="D5" s="10" t="s">
        <v>163</v>
      </c>
      <c r="E5" s="17">
        <v>0.18592592592592594</v>
      </c>
      <c r="F5" s="31">
        <f t="shared" ref="F5:F9" si="0">$E$4/E5*1000</f>
        <v>983.87699203187242</v>
      </c>
    </row>
    <row r="6" spans="2:6">
      <c r="B6" s="22">
        <v>36</v>
      </c>
      <c r="C6" s="10" t="s">
        <v>111</v>
      </c>
      <c r="D6" s="10" t="s">
        <v>112</v>
      </c>
      <c r="E6" s="17">
        <v>0.19327546296296297</v>
      </c>
      <c r="F6" s="31">
        <f t="shared" si="0"/>
        <v>946.46386011138384</v>
      </c>
    </row>
    <row r="7" spans="2:6">
      <c r="B7" s="22">
        <v>65</v>
      </c>
      <c r="C7" s="10" t="s">
        <v>185</v>
      </c>
      <c r="D7" s="10" t="s">
        <v>186</v>
      </c>
      <c r="E7" s="17">
        <v>0.20651620370370372</v>
      </c>
      <c r="F7" s="31">
        <f t="shared" si="0"/>
        <v>885.78153897887125</v>
      </c>
    </row>
    <row r="8" spans="2:6">
      <c r="B8" s="22">
        <v>82</v>
      </c>
      <c r="C8" s="28" t="s">
        <v>139</v>
      </c>
      <c r="D8" s="28" t="s">
        <v>140</v>
      </c>
      <c r="E8" s="17">
        <v>0.21128472222222225</v>
      </c>
      <c r="F8" s="31">
        <f t="shared" si="0"/>
        <v>865.79019446726909</v>
      </c>
    </row>
    <row r="9" spans="2:6" ht="15" thickBot="1">
      <c r="B9" s="24">
        <v>181</v>
      </c>
      <c r="C9" s="34" t="s">
        <v>126</v>
      </c>
      <c r="D9" s="34" t="s">
        <v>127</v>
      </c>
      <c r="E9" s="32">
        <v>0.25921296296296298</v>
      </c>
      <c r="F9" s="33">
        <f t="shared" si="0"/>
        <v>705.70637613859606</v>
      </c>
    </row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65AAF-4F0C-4A32-9546-8EB0B3177690}">
  <sheetPr codeName="Feuil17"/>
  <dimension ref="B1:G16"/>
  <sheetViews>
    <sheetView workbookViewId="0">
      <selection activeCell="G5" sqref="G5"/>
    </sheetView>
  </sheetViews>
  <sheetFormatPr baseColWidth="10" defaultRowHeight="14.5"/>
  <cols>
    <col min="2" max="2" width="10.90625" style="1"/>
    <col min="3" max="3" width="9.6328125" style="1" customWidth="1"/>
    <col min="4" max="4" width="18.90625" customWidth="1"/>
    <col min="5" max="5" width="25.90625" customWidth="1"/>
    <col min="6" max="6" width="16.6328125" customWidth="1"/>
  </cols>
  <sheetData>
    <row r="1" spans="2:7" ht="19" thickBot="1">
      <c r="B1" s="167" t="s">
        <v>371</v>
      </c>
      <c r="C1" s="167"/>
      <c r="D1" s="167"/>
      <c r="E1" s="167"/>
      <c r="F1" s="167"/>
      <c r="G1" s="167"/>
    </row>
    <row r="2" spans="2:7" ht="15.5" customHeight="1">
      <c r="B2" s="163" t="s">
        <v>357</v>
      </c>
      <c r="C2" s="166"/>
      <c r="D2" s="166"/>
      <c r="E2" s="166"/>
      <c r="F2" s="121" t="s">
        <v>346</v>
      </c>
      <c r="G2" s="12" t="s">
        <v>363</v>
      </c>
    </row>
    <row r="3" spans="2:7" ht="15" thickBot="1">
      <c r="B3" s="96" t="s">
        <v>1</v>
      </c>
      <c r="C3" s="129" t="s">
        <v>345</v>
      </c>
      <c r="D3" s="8" t="s">
        <v>2</v>
      </c>
      <c r="E3" s="8"/>
      <c r="F3" s="9" t="s">
        <v>3</v>
      </c>
      <c r="G3" s="97" t="s">
        <v>0</v>
      </c>
    </row>
    <row r="4" spans="2:7">
      <c r="B4" s="148">
        <v>1</v>
      </c>
      <c r="C4" s="144">
        <v>1</v>
      </c>
      <c r="D4" s="63"/>
      <c r="E4" s="63"/>
      <c r="F4" s="138">
        <v>7.8379629629629632E-2</v>
      </c>
      <c r="G4" s="29"/>
    </row>
    <row r="5" spans="2:7">
      <c r="B5" s="149">
        <v>122</v>
      </c>
      <c r="C5" s="145"/>
      <c r="D5" s="153">
        <v>0.1</v>
      </c>
      <c r="E5" s="50"/>
      <c r="F5" s="135">
        <v>0.10015046296296297</v>
      </c>
      <c r="G5" s="31"/>
    </row>
    <row r="6" spans="2:7">
      <c r="B6" s="149">
        <v>543</v>
      </c>
      <c r="C6" s="146">
        <v>63</v>
      </c>
      <c r="D6" s="136" t="s">
        <v>120</v>
      </c>
      <c r="E6" s="136" t="s">
        <v>121</v>
      </c>
      <c r="F6" s="150">
        <v>0.12614583333333332</v>
      </c>
      <c r="G6" s="31">
        <f t="shared" ref="G6:G10" si="0">$F$5/F6*1000</f>
        <v>793.92604826130855</v>
      </c>
    </row>
    <row r="7" spans="2:7">
      <c r="B7" s="149">
        <v>768</v>
      </c>
      <c r="C7" s="146">
        <v>125</v>
      </c>
      <c r="D7" s="136" t="s">
        <v>359</v>
      </c>
      <c r="E7" s="136" t="s">
        <v>241</v>
      </c>
      <c r="F7" s="150">
        <v>0.13887731481481483</v>
      </c>
      <c r="G7" s="31">
        <f t="shared" si="0"/>
        <v>721.14342861905152</v>
      </c>
    </row>
    <row r="8" spans="2:7">
      <c r="B8" s="149">
        <v>994</v>
      </c>
      <c r="C8" s="146">
        <v>37</v>
      </c>
      <c r="D8" s="136" t="s">
        <v>208</v>
      </c>
      <c r="E8" s="136" t="s">
        <v>209</v>
      </c>
      <c r="F8" s="150">
        <v>0.15940972222222222</v>
      </c>
      <c r="G8" s="31">
        <f t="shared" si="0"/>
        <v>628.2581863065418</v>
      </c>
    </row>
    <row r="9" spans="2:7">
      <c r="B9" s="149">
        <v>1084</v>
      </c>
      <c r="C9" s="146">
        <v>32</v>
      </c>
      <c r="D9" s="136" t="s">
        <v>325</v>
      </c>
      <c r="E9" s="136" t="s">
        <v>360</v>
      </c>
      <c r="F9" s="150">
        <v>0.18153935185185185</v>
      </c>
      <c r="G9" s="31">
        <f t="shared" si="0"/>
        <v>551.67357347784503</v>
      </c>
    </row>
    <row r="10" spans="2:7" ht="15" thickBot="1">
      <c r="B10" s="151">
        <v>1177</v>
      </c>
      <c r="C10" s="147">
        <v>40</v>
      </c>
      <c r="D10" s="142" t="s">
        <v>361</v>
      </c>
      <c r="E10" s="142" t="s">
        <v>362</v>
      </c>
      <c r="F10" s="152">
        <v>0.21861111111111112</v>
      </c>
      <c r="G10" s="33">
        <f t="shared" si="0"/>
        <v>458.12155866158412</v>
      </c>
    </row>
    <row r="11" spans="2:7" ht="15.5">
      <c r="B11" s="163" t="s">
        <v>357</v>
      </c>
      <c r="C11" s="166"/>
      <c r="D11" s="166"/>
      <c r="E11" s="166"/>
      <c r="F11" s="121" t="s">
        <v>314</v>
      </c>
      <c r="G11" s="12" t="s">
        <v>363</v>
      </c>
    </row>
    <row r="12" spans="2:7" ht="15" thickBot="1">
      <c r="B12" s="96" t="s">
        <v>1</v>
      </c>
      <c r="C12" s="129" t="s">
        <v>345</v>
      </c>
      <c r="D12" s="8" t="s">
        <v>2</v>
      </c>
      <c r="E12" s="8"/>
      <c r="F12" s="9" t="s">
        <v>3</v>
      </c>
      <c r="G12" s="97" t="s">
        <v>0</v>
      </c>
    </row>
    <row r="13" spans="2:7">
      <c r="B13" s="148">
        <v>1</v>
      </c>
      <c r="C13" s="144">
        <v>1</v>
      </c>
      <c r="D13" s="63"/>
      <c r="E13" s="63"/>
      <c r="F13" s="138">
        <v>0.24990740740740738</v>
      </c>
      <c r="G13" s="29"/>
    </row>
    <row r="14" spans="2:7">
      <c r="B14" s="149">
        <v>76</v>
      </c>
      <c r="C14" s="145"/>
      <c r="D14" s="153">
        <v>0.1</v>
      </c>
      <c r="E14" s="50"/>
      <c r="F14" s="135">
        <v>0.31001157407407409</v>
      </c>
      <c r="G14" s="31"/>
    </row>
    <row r="15" spans="2:7">
      <c r="B15" s="149">
        <v>116</v>
      </c>
      <c r="C15" s="146">
        <v>29</v>
      </c>
      <c r="D15" s="136" t="s">
        <v>185</v>
      </c>
      <c r="E15" s="136" t="s">
        <v>186</v>
      </c>
      <c r="F15" s="150">
        <v>0.32577546296296295</v>
      </c>
      <c r="G15" s="31">
        <f>$F$14/F15*1000</f>
        <v>951.61118414040584</v>
      </c>
    </row>
    <row r="16" spans="2:7" ht="15" thickBot="1">
      <c r="B16" s="151">
        <v>519</v>
      </c>
      <c r="C16" s="147">
        <v>98</v>
      </c>
      <c r="D16" s="142" t="s">
        <v>325</v>
      </c>
      <c r="E16" s="142" t="s">
        <v>186</v>
      </c>
      <c r="F16" s="152">
        <v>0.4138310185185185</v>
      </c>
      <c r="G16" s="33">
        <f>$F$14/F16*1000</f>
        <v>749.12599636414495</v>
      </c>
    </row>
  </sheetData>
  <mergeCells count="3">
    <mergeCell ref="B2:E2"/>
    <mergeCell ref="B11:E11"/>
    <mergeCell ref="B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0F82-7288-45DB-BE16-DBBBF4FE4709}">
  <sheetPr codeName="Feuil18"/>
  <dimension ref="A1:G25"/>
  <sheetViews>
    <sheetView topLeftCell="A5" workbookViewId="0">
      <selection activeCell="L16" sqref="L16"/>
    </sheetView>
  </sheetViews>
  <sheetFormatPr baseColWidth="10" defaultRowHeight="14.5"/>
  <cols>
    <col min="1" max="1" width="12.1796875" customWidth="1"/>
    <col min="2" max="2" width="9.453125" style="1" customWidth="1"/>
    <col min="3" max="3" width="8.6328125" style="1" customWidth="1"/>
    <col min="4" max="4" width="18.90625" customWidth="1"/>
    <col min="5" max="5" width="25.90625" customWidth="1"/>
    <col min="6" max="6" width="16.6328125" customWidth="1"/>
  </cols>
  <sheetData>
    <row r="1" spans="1:7" ht="19" thickBot="1">
      <c r="B1" s="167" t="s">
        <v>5</v>
      </c>
      <c r="C1" s="167"/>
      <c r="D1" s="167"/>
      <c r="E1" s="167"/>
      <c r="F1" s="167"/>
      <c r="G1" s="167"/>
    </row>
    <row r="2" spans="1:7" ht="15.5" customHeight="1">
      <c r="A2" s="1"/>
      <c r="B2" s="163" t="s">
        <v>370</v>
      </c>
      <c r="C2" s="166"/>
      <c r="D2" s="166"/>
      <c r="E2" s="166"/>
      <c r="F2" s="121" t="s">
        <v>314</v>
      </c>
      <c r="G2" s="12"/>
    </row>
    <row r="3" spans="1:7" ht="15" thickBot="1">
      <c r="B3" s="96" t="s">
        <v>1</v>
      </c>
      <c r="C3" s="129" t="s">
        <v>345</v>
      </c>
      <c r="D3" s="8" t="s">
        <v>2</v>
      </c>
      <c r="E3" s="8"/>
      <c r="F3" s="9" t="s">
        <v>3</v>
      </c>
      <c r="G3" s="97" t="s">
        <v>0</v>
      </c>
    </row>
    <row r="4" spans="1:7">
      <c r="B4" s="148">
        <v>1</v>
      </c>
      <c r="C4" s="155"/>
      <c r="D4" s="63"/>
      <c r="E4" s="63"/>
      <c r="F4" s="154">
        <v>8.1701388888888893E-2</v>
      </c>
      <c r="G4" s="29"/>
    </row>
    <row r="5" spans="1:7">
      <c r="B5" s="149">
        <v>6</v>
      </c>
      <c r="C5" s="146">
        <v>1</v>
      </c>
      <c r="D5" s="136" t="s">
        <v>364</v>
      </c>
      <c r="E5" s="136" t="s">
        <v>105</v>
      </c>
      <c r="F5" s="150">
        <v>8.8020833333333326E-2</v>
      </c>
      <c r="G5" s="31">
        <f t="shared" ref="G5:G11" si="0">$F$12/F5*1000</f>
        <v>1033.5305719921105</v>
      </c>
    </row>
    <row r="6" spans="1:7">
      <c r="B6" s="149">
        <v>7</v>
      </c>
      <c r="C6" s="146">
        <v>4</v>
      </c>
      <c r="D6" s="136" t="s">
        <v>161</v>
      </c>
      <c r="E6" s="136" t="s">
        <v>156</v>
      </c>
      <c r="F6" s="150">
        <v>8.8125000000000009E-2</v>
      </c>
      <c r="G6" s="31">
        <f t="shared" si="0"/>
        <v>1032.3089046493301</v>
      </c>
    </row>
    <row r="7" spans="1:7">
      <c r="B7" s="149">
        <v>9</v>
      </c>
      <c r="C7" s="146">
        <v>6</v>
      </c>
      <c r="D7" s="136" t="s">
        <v>183</v>
      </c>
      <c r="E7" s="136" t="s">
        <v>184</v>
      </c>
      <c r="F7" s="150">
        <v>8.9074074074074083E-2</v>
      </c>
      <c r="G7" s="31">
        <f t="shared" si="0"/>
        <v>1021.3097713097712</v>
      </c>
    </row>
    <row r="8" spans="1:7">
      <c r="B8" s="149">
        <v>11</v>
      </c>
      <c r="C8" s="146">
        <v>7</v>
      </c>
      <c r="D8" s="136" t="s">
        <v>179</v>
      </c>
      <c r="E8" s="136" t="s">
        <v>180</v>
      </c>
      <c r="F8" s="150">
        <v>8.9687499999999989E-2</v>
      </c>
      <c r="G8" s="31">
        <f t="shared" si="0"/>
        <v>1014.3244289585754</v>
      </c>
    </row>
    <row r="9" spans="1:7">
      <c r="B9" s="149">
        <v>13</v>
      </c>
      <c r="C9" s="146">
        <v>3</v>
      </c>
      <c r="D9" s="136" t="s">
        <v>274</v>
      </c>
      <c r="E9" s="136" t="s">
        <v>237</v>
      </c>
      <c r="F9" s="150">
        <v>8.9918981481481475E-2</v>
      </c>
      <c r="G9" s="31">
        <f t="shared" si="0"/>
        <v>1011.7132192045308</v>
      </c>
    </row>
    <row r="10" spans="1:7">
      <c r="B10" s="149">
        <v>15</v>
      </c>
      <c r="C10" s="146">
        <v>10</v>
      </c>
      <c r="D10" s="136" t="s">
        <v>162</v>
      </c>
      <c r="E10" s="136" t="s">
        <v>163</v>
      </c>
      <c r="F10" s="150">
        <v>9.0381944444444431E-2</v>
      </c>
      <c r="G10" s="31">
        <f t="shared" si="0"/>
        <v>1006.5309258547829</v>
      </c>
    </row>
    <row r="11" spans="1:7">
      <c r="B11" s="149">
        <v>16</v>
      </c>
      <c r="C11" s="146">
        <v>11</v>
      </c>
      <c r="D11" s="136" t="s">
        <v>107</v>
      </c>
      <c r="E11" s="136" t="s">
        <v>108</v>
      </c>
      <c r="F11" s="150">
        <v>9.0486111111111114E-2</v>
      </c>
      <c r="G11" s="31">
        <f t="shared" si="0"/>
        <v>1005.3722179585571</v>
      </c>
    </row>
    <row r="12" spans="1:7">
      <c r="B12" s="149">
        <v>17</v>
      </c>
      <c r="C12" s="145"/>
      <c r="D12" s="156">
        <v>0.1</v>
      </c>
      <c r="E12" s="50"/>
      <c r="F12" s="150">
        <v>9.0972222222222218E-2</v>
      </c>
      <c r="G12" s="31"/>
    </row>
    <row r="13" spans="1:7">
      <c r="B13" s="149">
        <v>24</v>
      </c>
      <c r="C13" s="146">
        <v>17</v>
      </c>
      <c r="D13" s="136" t="s">
        <v>109</v>
      </c>
      <c r="E13" s="136" t="s">
        <v>110</v>
      </c>
      <c r="F13" s="150">
        <v>9.2766203703703698E-2</v>
      </c>
      <c r="G13" s="31">
        <f t="shared" ref="G13:G25" si="1">$F$12/F13*1000</f>
        <v>980.66126013724261</v>
      </c>
    </row>
    <row r="14" spans="1:7">
      <c r="B14" s="149">
        <v>59</v>
      </c>
      <c r="C14" s="146">
        <v>39</v>
      </c>
      <c r="D14" s="136" t="s">
        <v>139</v>
      </c>
      <c r="E14" s="136" t="s">
        <v>140</v>
      </c>
      <c r="F14" s="150">
        <v>0.10157407407407408</v>
      </c>
      <c r="G14" s="31">
        <f t="shared" si="1"/>
        <v>895.62443026435722</v>
      </c>
    </row>
    <row r="15" spans="1:7">
      <c r="B15" s="149">
        <v>67</v>
      </c>
      <c r="C15" s="146">
        <v>5</v>
      </c>
      <c r="D15" s="136" t="s">
        <v>116</v>
      </c>
      <c r="E15" s="136" t="s">
        <v>117</v>
      </c>
      <c r="F15" s="150">
        <v>0.10314814814814816</v>
      </c>
      <c r="G15" s="31">
        <f t="shared" si="1"/>
        <v>881.95691202872513</v>
      </c>
    </row>
    <row r="16" spans="1:7">
      <c r="B16" s="149">
        <v>103</v>
      </c>
      <c r="C16" s="146">
        <v>17</v>
      </c>
      <c r="D16" s="136" t="s">
        <v>118</v>
      </c>
      <c r="E16" s="136" t="s">
        <v>119</v>
      </c>
      <c r="F16" s="150">
        <v>0.10964120370370371</v>
      </c>
      <c r="G16" s="31">
        <f t="shared" si="1"/>
        <v>829.72659136493178</v>
      </c>
    </row>
    <row r="17" spans="2:7">
      <c r="B17" s="149">
        <v>104</v>
      </c>
      <c r="C17" s="146">
        <v>59</v>
      </c>
      <c r="D17" s="136" t="s">
        <v>365</v>
      </c>
      <c r="E17" s="136" t="s">
        <v>158</v>
      </c>
      <c r="F17" s="150">
        <v>0.10968750000000001</v>
      </c>
      <c r="G17" s="31">
        <f t="shared" si="1"/>
        <v>829.37638493194049</v>
      </c>
    </row>
    <row r="18" spans="2:7">
      <c r="B18" s="149">
        <v>107</v>
      </c>
      <c r="C18" s="146">
        <v>7</v>
      </c>
      <c r="D18" s="136" t="s">
        <v>318</v>
      </c>
      <c r="E18" s="136" t="s">
        <v>222</v>
      </c>
      <c r="F18" s="150">
        <v>0.10994212962962963</v>
      </c>
      <c r="G18" s="31">
        <f t="shared" si="1"/>
        <v>827.45552163385616</v>
      </c>
    </row>
    <row r="19" spans="2:7">
      <c r="B19" s="149">
        <v>119</v>
      </c>
      <c r="C19" s="146">
        <v>12</v>
      </c>
      <c r="D19" s="136" t="s">
        <v>204</v>
      </c>
      <c r="E19" s="136" t="s">
        <v>205</v>
      </c>
      <c r="F19" s="150">
        <v>0.11403935185185186</v>
      </c>
      <c r="G19" s="31">
        <f t="shared" si="1"/>
        <v>797.72658073683135</v>
      </c>
    </row>
    <row r="20" spans="2:7">
      <c r="B20" s="149">
        <v>124</v>
      </c>
      <c r="C20" s="146">
        <v>13</v>
      </c>
      <c r="D20" s="136" t="s">
        <v>366</v>
      </c>
      <c r="E20" s="136" t="s">
        <v>367</v>
      </c>
      <c r="F20" s="150">
        <v>0.11554398148148148</v>
      </c>
      <c r="G20" s="31">
        <f t="shared" si="1"/>
        <v>787.33847540819386</v>
      </c>
    </row>
    <row r="21" spans="2:7">
      <c r="B21" s="149">
        <v>128</v>
      </c>
      <c r="C21" s="146">
        <v>10</v>
      </c>
      <c r="D21" s="136" t="s">
        <v>124</v>
      </c>
      <c r="E21" s="136" t="s">
        <v>125</v>
      </c>
      <c r="F21" s="150">
        <v>0.11554398148148148</v>
      </c>
      <c r="G21" s="31">
        <f t="shared" si="1"/>
        <v>787.33847540819386</v>
      </c>
    </row>
    <row r="22" spans="2:7">
      <c r="B22" s="149">
        <v>136</v>
      </c>
      <c r="C22" s="146">
        <v>12</v>
      </c>
      <c r="D22" s="136" t="s">
        <v>244</v>
      </c>
      <c r="E22" s="136" t="s">
        <v>238</v>
      </c>
      <c r="F22" s="150">
        <v>0.12010416666666668</v>
      </c>
      <c r="G22" s="31">
        <f t="shared" si="1"/>
        <v>757.44434807747894</v>
      </c>
    </row>
    <row r="23" spans="2:7">
      <c r="B23" s="149">
        <v>144</v>
      </c>
      <c r="C23" s="146">
        <v>13</v>
      </c>
      <c r="D23" s="136" t="s">
        <v>146</v>
      </c>
      <c r="E23" s="136" t="s">
        <v>147</v>
      </c>
      <c r="F23" s="150">
        <v>0.12329861111111111</v>
      </c>
      <c r="G23" s="31">
        <f t="shared" si="1"/>
        <v>737.82033230076036</v>
      </c>
    </row>
    <row r="24" spans="2:7">
      <c r="B24" s="149">
        <v>166</v>
      </c>
      <c r="C24" s="146">
        <v>15</v>
      </c>
      <c r="D24" s="136" t="s">
        <v>368</v>
      </c>
      <c r="E24" s="136" t="s">
        <v>369</v>
      </c>
      <c r="F24" s="150">
        <v>0.13532407407407407</v>
      </c>
      <c r="G24" s="31">
        <f t="shared" si="1"/>
        <v>672.25453301402672</v>
      </c>
    </row>
    <row r="25" spans="2:7" ht="15" thickBot="1">
      <c r="B25" s="151">
        <v>167</v>
      </c>
      <c r="C25" s="147">
        <v>16</v>
      </c>
      <c r="D25" s="142" t="s">
        <v>144</v>
      </c>
      <c r="E25" s="142" t="s">
        <v>145</v>
      </c>
      <c r="F25" s="152">
        <v>0.1378125</v>
      </c>
      <c r="G25" s="33">
        <f t="shared" si="1"/>
        <v>660.11589821113625</v>
      </c>
    </row>
  </sheetData>
  <mergeCells count="2">
    <mergeCell ref="B2:E2"/>
    <mergeCell ref="B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8F161-39E7-49A4-8F58-43AC0CCD01CB}">
  <sheetPr codeName="Feuil19"/>
  <dimension ref="B1:G12"/>
  <sheetViews>
    <sheetView workbookViewId="0">
      <selection activeCell="E18" sqref="E18"/>
    </sheetView>
  </sheetViews>
  <sheetFormatPr baseColWidth="10" defaultRowHeight="14.5"/>
  <cols>
    <col min="3" max="3" width="9.6328125" style="1" customWidth="1"/>
    <col min="4" max="4" width="18.90625" customWidth="1"/>
    <col min="5" max="5" width="25.90625" customWidth="1"/>
    <col min="6" max="6" width="16.6328125" customWidth="1"/>
  </cols>
  <sheetData>
    <row r="1" spans="2:7" ht="19" thickBot="1">
      <c r="B1" s="167" t="s">
        <v>280</v>
      </c>
      <c r="C1" s="167"/>
      <c r="D1" s="167"/>
      <c r="E1" s="167"/>
      <c r="F1" s="167"/>
      <c r="G1" s="167"/>
    </row>
    <row r="2" spans="2:7" ht="15.5" customHeight="1">
      <c r="B2" s="163" t="s">
        <v>16</v>
      </c>
      <c r="C2" s="166"/>
      <c r="D2" s="166"/>
      <c r="E2" s="166"/>
      <c r="F2" s="121" t="s">
        <v>314</v>
      </c>
      <c r="G2" s="12" t="s">
        <v>358</v>
      </c>
    </row>
    <row r="3" spans="2:7" ht="15" thickBot="1">
      <c r="B3" s="96" t="s">
        <v>1</v>
      </c>
      <c r="C3" s="129" t="s">
        <v>345</v>
      </c>
      <c r="D3" s="8" t="s">
        <v>2</v>
      </c>
      <c r="E3" s="8"/>
      <c r="F3" s="9" t="s">
        <v>3</v>
      </c>
      <c r="G3" s="97" t="s">
        <v>0</v>
      </c>
    </row>
    <row r="4" spans="2:7">
      <c r="B4" s="137">
        <v>1</v>
      </c>
      <c r="C4" s="144">
        <v>1</v>
      </c>
      <c r="D4" s="63"/>
      <c r="E4" s="20"/>
      <c r="F4" s="138">
        <v>0.15657407407407406</v>
      </c>
      <c r="G4" s="29"/>
    </row>
    <row r="5" spans="2:7">
      <c r="B5" s="139">
        <v>0.1</v>
      </c>
      <c r="C5" s="145"/>
      <c r="D5" s="153">
        <v>0.1</v>
      </c>
      <c r="E5" s="28"/>
      <c r="F5" s="135">
        <v>0.17351851851851852</v>
      </c>
      <c r="G5" s="31"/>
    </row>
    <row r="6" spans="2:7">
      <c r="B6" s="140">
        <v>40</v>
      </c>
      <c r="C6" s="146">
        <v>8</v>
      </c>
      <c r="D6" s="136" t="s">
        <v>181</v>
      </c>
      <c r="E6" s="136" t="s">
        <v>354</v>
      </c>
      <c r="F6" s="135">
        <v>0.17584490740740741</v>
      </c>
      <c r="G6" s="31">
        <f t="shared" ref="G6:G12" si="0">$F$5/F6*1100</f>
        <v>1085.4472454419799</v>
      </c>
    </row>
    <row r="7" spans="2:7">
      <c r="B7" s="140">
        <v>44</v>
      </c>
      <c r="C7" s="146">
        <v>32</v>
      </c>
      <c r="D7" s="136" t="s">
        <v>162</v>
      </c>
      <c r="E7" s="136" t="s">
        <v>163</v>
      </c>
      <c r="F7" s="135">
        <v>0.17810185185185187</v>
      </c>
      <c r="G7" s="31">
        <f t="shared" si="0"/>
        <v>1071.6922277099038</v>
      </c>
    </row>
    <row r="8" spans="2:7">
      <c r="B8" s="140">
        <v>45</v>
      </c>
      <c r="C8" s="146">
        <v>3</v>
      </c>
      <c r="D8" s="136" t="s">
        <v>274</v>
      </c>
      <c r="E8" s="136" t="s">
        <v>237</v>
      </c>
      <c r="F8" s="135">
        <v>0.1781365740740741</v>
      </c>
      <c r="G8" s="31">
        <f t="shared" si="0"/>
        <v>1071.4833344162171</v>
      </c>
    </row>
    <row r="9" spans="2:7">
      <c r="B9" s="140">
        <v>68</v>
      </c>
      <c r="C9" s="146">
        <v>4</v>
      </c>
      <c r="D9" s="136" t="s">
        <v>188</v>
      </c>
      <c r="E9" s="136" t="s">
        <v>112</v>
      </c>
      <c r="F9" s="135">
        <v>0.18543981481481484</v>
      </c>
      <c r="G9" s="31">
        <f t="shared" si="0"/>
        <v>1029.2847334914491</v>
      </c>
    </row>
    <row r="10" spans="2:7">
      <c r="B10" s="140">
        <v>163</v>
      </c>
      <c r="C10" s="146">
        <v>6</v>
      </c>
      <c r="D10" s="136" t="s">
        <v>318</v>
      </c>
      <c r="E10" s="136" t="s">
        <v>222</v>
      </c>
      <c r="F10" s="135">
        <v>0.20833333333333334</v>
      </c>
      <c r="G10" s="31">
        <f t="shared" si="0"/>
        <v>916.17777777777769</v>
      </c>
    </row>
    <row r="11" spans="2:7">
      <c r="B11" s="140">
        <v>167</v>
      </c>
      <c r="C11" s="146">
        <v>98</v>
      </c>
      <c r="D11" s="136" t="s">
        <v>355</v>
      </c>
      <c r="E11" s="136" t="s">
        <v>356</v>
      </c>
      <c r="F11" s="135">
        <v>0.2094560185185185</v>
      </c>
      <c r="G11" s="31">
        <f t="shared" si="0"/>
        <v>911.26706083881311</v>
      </c>
    </row>
    <row r="12" spans="2:7" ht="15" thickBot="1">
      <c r="B12" s="141">
        <v>195</v>
      </c>
      <c r="C12" s="147">
        <v>46</v>
      </c>
      <c r="D12" s="142" t="s">
        <v>189</v>
      </c>
      <c r="E12" s="142" t="s">
        <v>190</v>
      </c>
      <c r="F12" s="143">
        <v>0.21392361111111111</v>
      </c>
      <c r="G12" s="33">
        <f t="shared" si="0"/>
        <v>892.23610885678727</v>
      </c>
    </row>
  </sheetData>
  <mergeCells count="2">
    <mergeCell ref="B2:E2"/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65509-5E65-4E38-BABD-3074552254C4}">
  <sheetPr codeName="Feuil2"/>
  <dimension ref="B1:G19"/>
  <sheetViews>
    <sheetView workbookViewId="0">
      <selection activeCell="B1" sqref="B1:F13"/>
    </sheetView>
  </sheetViews>
  <sheetFormatPr baseColWidth="10" defaultRowHeight="14.5"/>
  <cols>
    <col min="2" max="2" width="14.7265625" customWidth="1"/>
    <col min="3" max="3" width="18.1796875" customWidth="1"/>
    <col min="4" max="4" width="46.453125" customWidth="1"/>
    <col min="5" max="5" width="10.90625" customWidth="1"/>
  </cols>
  <sheetData>
    <row r="1" spans="2:6" ht="24.5" customHeight="1">
      <c r="B1" s="112"/>
      <c r="C1" s="113" t="s">
        <v>2</v>
      </c>
      <c r="D1" s="113" t="s">
        <v>300</v>
      </c>
      <c r="E1" s="114" t="s">
        <v>3</v>
      </c>
      <c r="F1" s="115" t="s">
        <v>0</v>
      </c>
    </row>
    <row r="2" spans="2:6" ht="14.5" customHeight="1">
      <c r="B2" s="116">
        <v>1</v>
      </c>
      <c r="C2" s="117" t="s">
        <v>161</v>
      </c>
      <c r="D2" s="117" t="s">
        <v>156</v>
      </c>
      <c r="E2" s="118">
        <v>3.9155092592592596E-2</v>
      </c>
      <c r="F2" s="119">
        <f t="shared" ref="F2:F7" si="0">$E$8/E2*900</f>
        <v>1035.4123558971328</v>
      </c>
    </row>
    <row r="3" spans="2:6">
      <c r="B3" s="109">
        <v>2</v>
      </c>
      <c r="C3" s="106" t="s">
        <v>274</v>
      </c>
      <c r="D3" s="106" t="s">
        <v>237</v>
      </c>
      <c r="E3" s="72">
        <v>4.0925925925925928E-2</v>
      </c>
      <c r="F3" s="110">
        <f t="shared" si="0"/>
        <v>990.61085972850685</v>
      </c>
    </row>
    <row r="4" spans="2:6">
      <c r="B4" s="116">
        <v>3</v>
      </c>
      <c r="C4" s="117" t="s">
        <v>111</v>
      </c>
      <c r="D4" s="117" t="s">
        <v>129</v>
      </c>
      <c r="E4" s="118">
        <v>4.1157407407407406E-2</v>
      </c>
      <c r="F4" s="119">
        <f t="shared" si="0"/>
        <v>985.03937007874026</v>
      </c>
    </row>
    <row r="5" spans="2:6">
      <c r="B5" s="109">
        <v>5</v>
      </c>
      <c r="C5" s="111" t="s">
        <v>107</v>
      </c>
      <c r="D5" s="106" t="s">
        <v>108</v>
      </c>
      <c r="E5" s="72">
        <v>4.1979166666666672E-2</v>
      </c>
      <c r="F5" s="110">
        <f t="shared" si="0"/>
        <v>965.75682382133982</v>
      </c>
    </row>
    <row r="6" spans="2:6">
      <c r="B6" s="116">
        <v>8</v>
      </c>
      <c r="C6" s="117" t="s">
        <v>160</v>
      </c>
      <c r="D6" s="117" t="s">
        <v>159</v>
      </c>
      <c r="E6" s="118">
        <v>4.2187499999999996E-2</v>
      </c>
      <c r="F6" s="119">
        <f t="shared" si="0"/>
        <v>960.98765432098787</v>
      </c>
    </row>
    <row r="7" spans="2:6">
      <c r="B7" s="109">
        <v>12</v>
      </c>
      <c r="C7" s="106" t="s">
        <v>113</v>
      </c>
      <c r="D7" s="106" t="s">
        <v>275</v>
      </c>
      <c r="E7" s="72">
        <v>4.3310185185185181E-2</v>
      </c>
      <c r="F7" s="110">
        <f t="shared" si="0"/>
        <v>936.07696419027275</v>
      </c>
    </row>
    <row r="8" spans="2:6">
      <c r="B8" s="116">
        <v>18</v>
      </c>
      <c r="C8" s="165">
        <v>0.1</v>
      </c>
      <c r="D8" s="165"/>
      <c r="E8" s="118">
        <v>4.50462962962963E-2</v>
      </c>
      <c r="F8" s="119"/>
    </row>
    <row r="9" spans="2:6">
      <c r="B9" s="109">
        <v>23</v>
      </c>
      <c r="C9" s="106" t="s">
        <v>276</v>
      </c>
      <c r="D9" s="106" t="s">
        <v>190</v>
      </c>
      <c r="E9" s="72">
        <v>4.5902777777777772E-2</v>
      </c>
      <c r="F9" s="110">
        <f>$E$8/E9*900</f>
        <v>883.2072617246597</v>
      </c>
    </row>
    <row r="10" spans="2:6">
      <c r="B10" s="109">
        <v>24</v>
      </c>
      <c r="C10" s="106" t="s">
        <v>318</v>
      </c>
      <c r="D10" s="106" t="s">
        <v>222</v>
      </c>
      <c r="E10" s="72">
        <v>4.6041666666666668E-2</v>
      </c>
      <c r="F10" s="110">
        <f>$E$8/E10*900</f>
        <v>880.54298642533945</v>
      </c>
    </row>
    <row r="11" spans="2:6">
      <c r="B11" s="116">
        <v>38</v>
      </c>
      <c r="C11" s="117" t="s">
        <v>141</v>
      </c>
      <c r="D11" s="117" t="s">
        <v>142</v>
      </c>
      <c r="E11" s="118">
        <v>4.8553240740740744E-2</v>
      </c>
      <c r="F11" s="119">
        <f>$E$8/E11*900</f>
        <v>834.9940405244339</v>
      </c>
    </row>
    <row r="12" spans="2:6">
      <c r="B12" s="109">
        <v>53</v>
      </c>
      <c r="C12" s="106" t="s">
        <v>160</v>
      </c>
      <c r="D12" s="106" t="s">
        <v>105</v>
      </c>
      <c r="E12" s="72">
        <v>5.0393518518518511E-2</v>
      </c>
      <c r="F12" s="110">
        <f>$E$8/E12*900</f>
        <v>804.50160771704191</v>
      </c>
    </row>
    <row r="13" spans="2:6">
      <c r="B13" s="116">
        <v>176</v>
      </c>
      <c r="C13" s="117" t="s">
        <v>278</v>
      </c>
      <c r="D13" s="117" t="s">
        <v>277</v>
      </c>
      <c r="E13" s="118">
        <v>7.3518518518518525E-2</v>
      </c>
      <c r="F13" s="119">
        <f>$E$8/E13*900</f>
        <v>551.448362720403</v>
      </c>
    </row>
    <row r="18" spans="4:7">
      <c r="D18" s="92"/>
      <c r="E18" s="92"/>
      <c r="F18" s="93"/>
      <c r="G18" s="94"/>
    </row>
    <row r="19" spans="4:7">
      <c r="D19" s="92"/>
      <c r="E19" s="92"/>
      <c r="F19" s="93"/>
      <c r="G19" s="94"/>
    </row>
  </sheetData>
  <mergeCells count="1">
    <mergeCell ref="C8:D8"/>
  </mergeCells>
  <pageMargins left="0.7" right="0.7" top="0.75" bottom="0.75" header="0.3" footer="0.3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C1644-7F28-4D88-A308-85BEE53834F0}">
  <sheetPr codeName="Feuil21"/>
  <dimension ref="A1:G25"/>
  <sheetViews>
    <sheetView topLeftCell="C5" workbookViewId="0">
      <selection activeCell="E27" sqref="E27"/>
    </sheetView>
  </sheetViews>
  <sheetFormatPr baseColWidth="10" defaultRowHeight="14.5"/>
  <cols>
    <col min="1" max="1" width="15.1796875" customWidth="1"/>
    <col min="2" max="2" width="14.54296875" customWidth="1"/>
    <col min="3" max="3" width="9.7265625" style="1" customWidth="1"/>
    <col min="4" max="4" width="38.81640625" customWidth="1"/>
    <col min="5" max="5" width="22" customWidth="1"/>
  </cols>
  <sheetData>
    <row r="1" spans="1:6" ht="19" thickBot="1">
      <c r="B1" s="167" t="s">
        <v>5</v>
      </c>
      <c r="C1" s="167"/>
      <c r="D1" s="167"/>
      <c r="E1" s="167"/>
      <c r="F1" s="167"/>
    </row>
    <row r="2" spans="1:6" ht="16.5" customHeight="1">
      <c r="A2" s="1"/>
      <c r="B2" s="163" t="s">
        <v>18</v>
      </c>
      <c r="C2" s="166"/>
      <c r="D2" s="166"/>
      <c r="E2" s="122" t="s">
        <v>7</v>
      </c>
      <c r="F2" s="12" t="s">
        <v>389</v>
      </c>
    </row>
    <row r="3" spans="1:6" ht="15" thickBot="1">
      <c r="B3" s="96" t="s">
        <v>1</v>
      </c>
      <c r="C3" s="129" t="s">
        <v>345</v>
      </c>
      <c r="D3" s="8" t="s">
        <v>2</v>
      </c>
      <c r="E3" s="9" t="s">
        <v>3</v>
      </c>
      <c r="F3" s="97" t="s">
        <v>0</v>
      </c>
    </row>
    <row r="4" spans="1:6">
      <c r="B4" s="19">
        <v>1</v>
      </c>
      <c r="C4" s="130"/>
      <c r="D4" s="20" t="s">
        <v>386</v>
      </c>
      <c r="E4" s="21">
        <v>9.4224537037037037E-2</v>
      </c>
      <c r="F4" s="29"/>
    </row>
    <row r="5" spans="1:6">
      <c r="B5" s="22">
        <v>11</v>
      </c>
      <c r="C5" s="131">
        <v>8</v>
      </c>
      <c r="D5" s="28" t="s">
        <v>387</v>
      </c>
      <c r="E5" s="17">
        <v>9.8935185185185182E-2</v>
      </c>
      <c r="F5" s="31">
        <f>$E$10/E5*1000</f>
        <v>1088.441740758072</v>
      </c>
    </row>
    <row r="6" spans="1:6">
      <c r="B6" s="22">
        <v>17</v>
      </c>
      <c r="C6" s="98">
        <v>3</v>
      </c>
      <c r="D6" s="10" t="s">
        <v>388</v>
      </c>
      <c r="E6" s="17">
        <v>0.10209490740740741</v>
      </c>
      <c r="F6" s="31">
        <f>$E$10/E6*1000</f>
        <v>1054.7556966330346</v>
      </c>
    </row>
    <row r="7" spans="1:6">
      <c r="B7" s="22">
        <v>19</v>
      </c>
      <c r="C7" s="98">
        <v>13</v>
      </c>
      <c r="D7" s="10" t="s">
        <v>380</v>
      </c>
      <c r="E7" s="17">
        <v>0.10291666666666666</v>
      </c>
      <c r="F7" s="31">
        <f>$E$10/E7*1000</f>
        <v>1046.3337831758886</v>
      </c>
    </row>
    <row r="8" spans="1:6">
      <c r="B8" s="22">
        <v>20</v>
      </c>
      <c r="C8" s="131">
        <v>14</v>
      </c>
      <c r="D8" s="28" t="s">
        <v>390</v>
      </c>
      <c r="E8" s="17">
        <v>0.10304398148148149</v>
      </c>
      <c r="F8" s="31">
        <f>$E$10/E8*1000</f>
        <v>1045.0409974166012</v>
      </c>
    </row>
    <row r="9" spans="1:6">
      <c r="B9" s="22">
        <v>24</v>
      </c>
      <c r="C9" s="131">
        <v>17</v>
      </c>
      <c r="D9" s="28" t="s">
        <v>381</v>
      </c>
      <c r="E9" s="17">
        <v>0.10358796296296297</v>
      </c>
      <c r="F9" s="31">
        <f>$E$10/E9*1000</f>
        <v>1039.5530726256984</v>
      </c>
    </row>
    <row r="10" spans="1:6">
      <c r="B10" s="133">
        <v>0.1</v>
      </c>
      <c r="C10" s="98"/>
      <c r="D10" s="10" t="s">
        <v>330</v>
      </c>
      <c r="E10" s="17">
        <v>0.10768518518518518</v>
      </c>
      <c r="F10" s="31"/>
    </row>
    <row r="11" spans="1:6">
      <c r="B11" s="22">
        <v>51</v>
      </c>
      <c r="C11" s="98">
        <v>39</v>
      </c>
      <c r="D11" s="10" t="s">
        <v>391</v>
      </c>
      <c r="E11" s="17">
        <v>0.10865740740740741</v>
      </c>
      <c r="F11" s="31">
        <f t="shared" ref="F11:F25" si="0">$E$10/E11*1000</f>
        <v>991.05240732850427</v>
      </c>
    </row>
    <row r="12" spans="1:6">
      <c r="B12" s="22">
        <v>52</v>
      </c>
      <c r="C12" s="131">
        <v>40</v>
      </c>
      <c r="D12" s="28" t="s">
        <v>329</v>
      </c>
      <c r="E12" s="17">
        <v>0.10865740740740741</v>
      </c>
      <c r="F12" s="31">
        <f t="shared" si="0"/>
        <v>991.05240732850427</v>
      </c>
    </row>
    <row r="13" spans="1:6">
      <c r="B13" s="22">
        <v>82</v>
      </c>
      <c r="C13" s="98">
        <v>60</v>
      </c>
      <c r="D13" s="10" t="s">
        <v>392</v>
      </c>
      <c r="E13" s="17">
        <v>0.11233796296296296</v>
      </c>
      <c r="F13" s="31">
        <f t="shared" si="0"/>
        <v>958.58232021430035</v>
      </c>
    </row>
    <row r="14" spans="1:6">
      <c r="B14" s="22">
        <v>131</v>
      </c>
      <c r="C14" s="131">
        <v>92</v>
      </c>
      <c r="D14" s="28" t="s">
        <v>393</v>
      </c>
      <c r="E14" s="17">
        <v>0.1175925925925926</v>
      </c>
      <c r="F14" s="31">
        <f t="shared" si="0"/>
        <v>915.74803149606282</v>
      </c>
    </row>
    <row r="15" spans="1:6">
      <c r="B15" s="22">
        <v>170</v>
      </c>
      <c r="C15" s="98">
        <v>28</v>
      </c>
      <c r="D15" s="10" t="s">
        <v>376</v>
      </c>
      <c r="E15" s="17">
        <v>0.12135416666666667</v>
      </c>
      <c r="F15" s="31">
        <f t="shared" si="0"/>
        <v>887.36289938006678</v>
      </c>
    </row>
    <row r="16" spans="1:6">
      <c r="B16" s="22">
        <v>193</v>
      </c>
      <c r="C16" s="98">
        <v>115</v>
      </c>
      <c r="D16" s="10" t="s">
        <v>394</v>
      </c>
      <c r="E16" s="17">
        <v>0.12327546296296295</v>
      </c>
      <c r="F16" s="31">
        <f t="shared" si="0"/>
        <v>873.53300159609421</v>
      </c>
    </row>
    <row r="17" spans="2:7">
      <c r="B17" s="22">
        <v>205</v>
      </c>
      <c r="C17" s="131">
        <v>118</v>
      </c>
      <c r="D17" s="28" t="s">
        <v>395</v>
      </c>
      <c r="E17" s="17">
        <v>0.12446759259259259</v>
      </c>
      <c r="F17" s="31">
        <f t="shared" si="0"/>
        <v>865.16644969313734</v>
      </c>
    </row>
    <row r="18" spans="2:7">
      <c r="B18" s="22">
        <v>215</v>
      </c>
      <c r="C18" s="98">
        <v>18</v>
      </c>
      <c r="D18" s="10" t="s">
        <v>374</v>
      </c>
      <c r="E18" s="17">
        <v>0.12508101851851852</v>
      </c>
      <c r="F18" s="31">
        <f t="shared" si="0"/>
        <v>860.92347552512251</v>
      </c>
    </row>
    <row r="19" spans="2:7">
      <c r="B19" s="22">
        <v>253</v>
      </c>
      <c r="C19" s="98">
        <v>144</v>
      </c>
      <c r="D19" s="10" t="s">
        <v>396</v>
      </c>
      <c r="E19" s="17">
        <v>0.12800925925925927</v>
      </c>
      <c r="F19" s="31">
        <f t="shared" si="0"/>
        <v>841.22965641952976</v>
      </c>
    </row>
    <row r="20" spans="2:7">
      <c r="B20" s="22">
        <v>259</v>
      </c>
      <c r="C20" s="131">
        <v>16</v>
      </c>
      <c r="D20" s="28" t="s">
        <v>384</v>
      </c>
      <c r="E20" s="17">
        <v>0.12870370370370371</v>
      </c>
      <c r="F20" s="31">
        <f t="shared" si="0"/>
        <v>836.69064748201424</v>
      </c>
    </row>
    <row r="21" spans="2:7">
      <c r="B21" s="22">
        <v>268</v>
      </c>
      <c r="C21" s="98">
        <v>150</v>
      </c>
      <c r="D21" s="10" t="s">
        <v>397</v>
      </c>
      <c r="E21" s="17">
        <v>0.12971064814814814</v>
      </c>
      <c r="F21" s="31">
        <f t="shared" si="0"/>
        <v>830.19541358079766</v>
      </c>
    </row>
    <row r="22" spans="2:7">
      <c r="B22" s="22">
        <v>299</v>
      </c>
      <c r="C22" s="98">
        <v>165</v>
      </c>
      <c r="D22" s="10" t="s">
        <v>398</v>
      </c>
      <c r="E22" s="17">
        <v>0.13317129629629629</v>
      </c>
      <c r="F22" s="31">
        <f t="shared" si="0"/>
        <v>808.62158873631154</v>
      </c>
    </row>
    <row r="23" spans="2:7">
      <c r="B23" s="22">
        <v>371</v>
      </c>
      <c r="C23" s="131">
        <v>29</v>
      </c>
      <c r="D23" s="28" t="s">
        <v>399</v>
      </c>
      <c r="E23" s="17">
        <v>0.14024305555555555</v>
      </c>
      <c r="F23" s="31">
        <f t="shared" si="0"/>
        <v>767.8468267723033</v>
      </c>
    </row>
    <row r="24" spans="2:7">
      <c r="B24" s="22">
        <v>443</v>
      </c>
      <c r="C24" s="131">
        <v>35</v>
      </c>
      <c r="D24" s="28" t="s">
        <v>400</v>
      </c>
      <c r="E24" s="17">
        <v>0.15918981481481481</v>
      </c>
      <c r="F24" s="31">
        <f t="shared" si="0"/>
        <v>676.45775774320191</v>
      </c>
    </row>
    <row r="25" spans="2:7" ht="15" thickBot="1">
      <c r="B25" s="24">
        <v>468</v>
      </c>
      <c r="C25" s="132">
        <v>41</v>
      </c>
      <c r="D25" s="25" t="s">
        <v>342</v>
      </c>
      <c r="E25" s="32">
        <v>0.18008101851851852</v>
      </c>
      <c r="F25" s="33">
        <f t="shared" si="0"/>
        <v>597.98187544186646</v>
      </c>
      <c r="G25" s="127"/>
    </row>
  </sheetData>
  <mergeCells count="2">
    <mergeCell ref="B1:F1"/>
    <mergeCell ref="B2:D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5317E-D49C-4D28-975A-7D41573330C5}">
  <sheetPr codeName="Feuil20"/>
  <dimension ref="A1:G11"/>
  <sheetViews>
    <sheetView workbookViewId="0">
      <selection activeCell="B26" sqref="B26"/>
    </sheetView>
  </sheetViews>
  <sheetFormatPr baseColWidth="10" defaultRowHeight="14.5"/>
  <cols>
    <col min="1" max="1" width="12.08984375" customWidth="1"/>
    <col min="4" max="4" width="50.54296875" customWidth="1"/>
    <col min="5" max="5" width="16.6328125" customWidth="1"/>
  </cols>
  <sheetData>
    <row r="1" spans="1:7" ht="19" thickBot="1">
      <c r="B1" s="167" t="s">
        <v>5</v>
      </c>
      <c r="C1" s="167"/>
      <c r="D1" s="167"/>
      <c r="E1" s="167"/>
      <c r="F1" s="167"/>
      <c r="G1" s="157"/>
    </row>
    <row r="2" spans="1:7" ht="15.5" customHeight="1">
      <c r="A2" s="1"/>
      <c r="B2" s="163" t="s">
        <v>9</v>
      </c>
      <c r="C2" s="166"/>
      <c r="D2" s="166"/>
      <c r="E2" s="121" t="s">
        <v>346</v>
      </c>
      <c r="F2" s="12"/>
    </row>
    <row r="3" spans="1:7" ht="15" thickBot="1">
      <c r="B3" s="13" t="s">
        <v>1</v>
      </c>
      <c r="C3" s="128" t="s">
        <v>345</v>
      </c>
      <c r="D3" s="14" t="s">
        <v>2</v>
      </c>
      <c r="E3" s="15" t="s">
        <v>3</v>
      </c>
      <c r="F3" s="16" t="s">
        <v>0</v>
      </c>
    </row>
    <row r="4" spans="1:7">
      <c r="B4" s="19">
        <v>1</v>
      </c>
      <c r="C4" s="134"/>
      <c r="D4" s="102"/>
      <c r="E4" s="21">
        <v>8.340277777777777E-2</v>
      </c>
      <c r="F4" s="29"/>
    </row>
    <row r="5" spans="1:7">
      <c r="B5" s="22">
        <v>8</v>
      </c>
      <c r="C5" s="98">
        <v>6</v>
      </c>
      <c r="D5" s="10" t="s">
        <v>328</v>
      </c>
      <c r="E5" s="17">
        <v>8.6238425925925913E-2</v>
      </c>
      <c r="F5" s="31">
        <f>$E$6/E5*1000</f>
        <v>1045.6314588645821</v>
      </c>
    </row>
    <row r="6" spans="1:7">
      <c r="B6" s="133">
        <v>0.1</v>
      </c>
      <c r="C6" s="98"/>
      <c r="D6" s="153"/>
      <c r="E6" s="17">
        <v>9.0173611111111107E-2</v>
      </c>
      <c r="F6" s="31"/>
    </row>
    <row r="7" spans="1:7">
      <c r="B7" s="22">
        <v>12</v>
      </c>
      <c r="C7" s="131">
        <v>1</v>
      </c>
      <c r="D7" s="28" t="s">
        <v>349</v>
      </c>
      <c r="E7" s="17">
        <v>9.0648148148148144E-2</v>
      </c>
      <c r="F7" s="31">
        <f t="shared" ref="F7:F11" si="0">$E$6/E7*1000</f>
        <v>994.76506639427987</v>
      </c>
    </row>
    <row r="8" spans="1:7">
      <c r="B8" s="22">
        <v>15</v>
      </c>
      <c r="C8" s="98">
        <v>2</v>
      </c>
      <c r="D8" s="10" t="s">
        <v>321</v>
      </c>
      <c r="E8" s="17">
        <v>9.1423611111111122E-2</v>
      </c>
      <c r="F8" s="31">
        <f t="shared" si="0"/>
        <v>986.32738321306476</v>
      </c>
    </row>
    <row r="9" spans="1:7">
      <c r="B9" s="22">
        <v>22</v>
      </c>
      <c r="C9" s="98">
        <v>13</v>
      </c>
      <c r="D9" s="10" t="s">
        <v>350</v>
      </c>
      <c r="E9" s="17">
        <v>9.6064814814814811E-2</v>
      </c>
      <c r="F9" s="31">
        <f t="shared" si="0"/>
        <v>938.67469879518069</v>
      </c>
    </row>
    <row r="10" spans="1:7">
      <c r="B10" s="22">
        <v>40</v>
      </c>
      <c r="C10" s="131">
        <v>6</v>
      </c>
      <c r="D10" s="28" t="s">
        <v>351</v>
      </c>
      <c r="E10" s="17">
        <v>0.10440972222222222</v>
      </c>
      <c r="F10" s="31">
        <f t="shared" si="0"/>
        <v>863.65147988027934</v>
      </c>
    </row>
    <row r="11" spans="1:7" ht="15" thickBot="1">
      <c r="B11" s="24">
        <v>98</v>
      </c>
      <c r="C11" s="132">
        <v>8</v>
      </c>
      <c r="D11" s="25" t="s">
        <v>352</v>
      </c>
      <c r="E11" s="32">
        <v>0.13855324074074074</v>
      </c>
      <c r="F11" s="33">
        <f t="shared" si="0"/>
        <v>650.82282181939684</v>
      </c>
    </row>
  </sheetData>
  <mergeCells count="2">
    <mergeCell ref="B2:D2"/>
    <mergeCell ref="B1:F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61C35-E94D-4FA8-BFF2-BDD8559DE0BC}">
  <sheetPr codeName="Feuil22"/>
  <dimension ref="A1:F34"/>
  <sheetViews>
    <sheetView workbookViewId="0">
      <selection activeCell="B28" sqref="B28"/>
    </sheetView>
  </sheetViews>
  <sheetFormatPr baseColWidth="10" defaultRowHeight="14.5"/>
  <cols>
    <col min="1" max="1" width="15.1796875" customWidth="1"/>
    <col min="2" max="2" width="14.54296875" customWidth="1"/>
    <col min="3" max="3" width="9.7265625" style="1" customWidth="1"/>
    <col min="4" max="4" width="38.81640625" customWidth="1"/>
    <col min="5" max="5" width="22" customWidth="1"/>
  </cols>
  <sheetData>
    <row r="1" spans="1:6" ht="19" thickBot="1">
      <c r="B1" s="167" t="s">
        <v>5</v>
      </c>
      <c r="C1" s="167"/>
      <c r="D1" s="167"/>
      <c r="E1" s="167"/>
      <c r="F1" s="167"/>
    </row>
    <row r="2" spans="1:6" ht="16.5" customHeight="1">
      <c r="A2" s="1"/>
      <c r="B2" s="163" t="s">
        <v>21</v>
      </c>
      <c r="C2" s="166"/>
      <c r="D2" s="166"/>
      <c r="E2" s="122" t="s">
        <v>7</v>
      </c>
      <c r="F2" s="12" t="s">
        <v>378</v>
      </c>
    </row>
    <row r="3" spans="1:6" ht="15" thickBot="1">
      <c r="B3" s="96" t="s">
        <v>1</v>
      </c>
      <c r="C3" s="129" t="s">
        <v>345</v>
      </c>
      <c r="D3" s="8" t="s">
        <v>2</v>
      </c>
      <c r="E3" s="9" t="s">
        <v>3</v>
      </c>
      <c r="F3" s="97" t="s">
        <v>0</v>
      </c>
    </row>
    <row r="4" spans="1:6">
      <c r="B4" s="19">
        <v>1</v>
      </c>
      <c r="C4" s="130"/>
      <c r="D4" s="20" t="s">
        <v>216</v>
      </c>
      <c r="E4" s="21">
        <v>8.5138888888888889E-2</v>
      </c>
      <c r="F4" s="29"/>
    </row>
    <row r="5" spans="1:6">
      <c r="B5" s="22">
        <v>4</v>
      </c>
      <c r="C5" s="131">
        <v>1</v>
      </c>
      <c r="D5" s="28" t="s">
        <v>349</v>
      </c>
      <c r="E5" s="17">
        <v>9.0000000000000011E-2</v>
      </c>
      <c r="F5" s="31">
        <f t="shared" ref="F5:F11" si="0">$E$11/E5*1000</f>
        <v>1083.0761316872427</v>
      </c>
    </row>
    <row r="6" spans="1:6">
      <c r="B6" s="22">
        <v>5</v>
      </c>
      <c r="C6" s="98">
        <v>3</v>
      </c>
      <c r="D6" s="10" t="s">
        <v>328</v>
      </c>
      <c r="E6" s="17">
        <v>9.0833333333333335E-2</v>
      </c>
      <c r="F6" s="31">
        <f t="shared" si="0"/>
        <v>1073.1396534148828</v>
      </c>
    </row>
    <row r="7" spans="1:6">
      <c r="B7" s="22">
        <v>8</v>
      </c>
      <c r="C7" s="98">
        <v>5</v>
      </c>
      <c r="D7" s="10" t="s">
        <v>326</v>
      </c>
      <c r="E7" s="17">
        <v>9.1678240740740755E-2</v>
      </c>
      <c r="F7" s="31">
        <f t="shared" si="0"/>
        <v>1063.24958969827</v>
      </c>
    </row>
    <row r="8" spans="1:6">
      <c r="B8" s="22">
        <v>9</v>
      </c>
      <c r="C8" s="98">
        <v>6</v>
      </c>
      <c r="D8" s="10" t="s">
        <v>380</v>
      </c>
      <c r="E8" s="17">
        <v>9.1747685185185182E-2</v>
      </c>
      <c r="F8" s="31">
        <f t="shared" si="0"/>
        <v>1062.4448088810395</v>
      </c>
    </row>
    <row r="9" spans="1:6">
      <c r="B9" s="22">
        <v>10</v>
      </c>
      <c r="C9" s="131">
        <v>7</v>
      </c>
      <c r="D9" s="28" t="s">
        <v>381</v>
      </c>
      <c r="E9" s="17">
        <v>9.1828703703703704E-2</v>
      </c>
      <c r="F9" s="31">
        <f t="shared" si="0"/>
        <v>1061.5074363498863</v>
      </c>
    </row>
    <row r="10" spans="1:6">
      <c r="B10" s="22">
        <v>19</v>
      </c>
      <c r="C10" s="131">
        <v>12</v>
      </c>
      <c r="D10" s="28" t="s">
        <v>382</v>
      </c>
      <c r="E10" s="17">
        <v>9.7141203703703702E-2</v>
      </c>
      <c r="F10" s="31">
        <f t="shared" si="0"/>
        <v>1003.4552603359944</v>
      </c>
    </row>
    <row r="11" spans="1:6">
      <c r="B11" s="133">
        <v>0.1</v>
      </c>
      <c r="C11" s="98">
        <v>1</v>
      </c>
      <c r="D11" s="10" t="s">
        <v>379</v>
      </c>
      <c r="E11" s="17">
        <v>9.7476851851851842E-2</v>
      </c>
      <c r="F11" s="31">
        <f t="shared" si="0"/>
        <v>1000</v>
      </c>
    </row>
    <row r="12" spans="1:6">
      <c r="B12" s="22">
        <v>22</v>
      </c>
      <c r="C12" s="98">
        <v>14</v>
      </c>
      <c r="D12" s="10" t="s">
        <v>322</v>
      </c>
      <c r="E12" s="17">
        <v>9.7881944444444438E-2</v>
      </c>
      <c r="F12" s="31">
        <f t="shared" ref="F12:F18" si="1">$E$11/E12*1000</f>
        <v>995.86141657798271</v>
      </c>
    </row>
    <row r="13" spans="1:6">
      <c r="B13" s="22">
        <v>37</v>
      </c>
      <c r="C13" s="131">
        <v>20</v>
      </c>
      <c r="D13" s="28" t="s">
        <v>329</v>
      </c>
      <c r="E13" s="17">
        <v>0.10247685185185185</v>
      </c>
      <c r="F13" s="31">
        <f t="shared" si="1"/>
        <v>951.20849333634521</v>
      </c>
    </row>
    <row r="14" spans="1:6">
      <c r="B14" s="22">
        <v>79</v>
      </c>
      <c r="C14" s="98">
        <v>21</v>
      </c>
      <c r="D14" s="10" t="s">
        <v>383</v>
      </c>
      <c r="E14" s="17">
        <v>0.11327546296296297</v>
      </c>
      <c r="F14" s="31">
        <f t="shared" si="1"/>
        <v>860.52927352610595</v>
      </c>
    </row>
    <row r="15" spans="1:6">
      <c r="B15" s="22">
        <v>80</v>
      </c>
      <c r="C15" s="98">
        <v>4</v>
      </c>
      <c r="D15" s="10" t="s">
        <v>384</v>
      </c>
      <c r="E15" s="17">
        <v>0.11336805555555556</v>
      </c>
      <c r="F15" s="31">
        <f t="shared" si="1"/>
        <v>859.82644206227656</v>
      </c>
    </row>
    <row r="16" spans="1:6">
      <c r="B16" s="22">
        <v>163</v>
      </c>
      <c r="C16" s="131">
        <v>11</v>
      </c>
      <c r="D16" s="28" t="s">
        <v>339</v>
      </c>
      <c r="E16" s="17">
        <v>0.12759259259259259</v>
      </c>
      <c r="F16" s="31">
        <f t="shared" si="1"/>
        <v>763.96952104499269</v>
      </c>
    </row>
    <row r="17" spans="2:6">
      <c r="B17" s="22">
        <v>176</v>
      </c>
      <c r="C17" s="98">
        <v>13</v>
      </c>
      <c r="D17" s="10" t="s">
        <v>338</v>
      </c>
      <c r="E17" s="17">
        <v>0.13093750000000001</v>
      </c>
      <c r="F17" s="31">
        <f t="shared" si="1"/>
        <v>744.45328383275864</v>
      </c>
    </row>
    <row r="18" spans="2:6" ht="15" thickBot="1">
      <c r="B18" s="24">
        <v>189</v>
      </c>
      <c r="C18" s="132">
        <v>9</v>
      </c>
      <c r="D18" s="25" t="s">
        <v>385</v>
      </c>
      <c r="E18" s="32">
        <v>0.13729166666666667</v>
      </c>
      <c r="F18" s="33">
        <f t="shared" si="1"/>
        <v>709.99831394368562</v>
      </c>
    </row>
    <row r="21" spans="2:6">
      <c r="E21" s="162"/>
    </row>
    <row r="22" spans="2:6">
      <c r="E22" s="162"/>
    </row>
    <row r="23" spans="2:6">
      <c r="E23" s="162"/>
    </row>
    <row r="24" spans="2:6">
      <c r="E24" s="162"/>
    </row>
    <row r="25" spans="2:6">
      <c r="E25" s="162"/>
    </row>
    <row r="26" spans="2:6">
      <c r="E26" s="162"/>
    </row>
    <row r="27" spans="2:6">
      <c r="E27" s="162"/>
    </row>
    <row r="28" spans="2:6">
      <c r="E28" s="162"/>
    </row>
    <row r="29" spans="2:6">
      <c r="E29" s="162"/>
    </row>
    <row r="30" spans="2:6">
      <c r="E30" s="162"/>
    </row>
    <row r="31" spans="2:6">
      <c r="E31" s="162"/>
    </row>
    <row r="32" spans="2:6">
      <c r="E32" s="162"/>
    </row>
    <row r="33" spans="5:5">
      <c r="E33" s="162"/>
    </row>
    <row r="34" spans="5:5">
      <c r="E34" s="162"/>
    </row>
  </sheetData>
  <sortState xmlns:xlrd2="http://schemas.microsoft.com/office/spreadsheetml/2017/richdata2" ref="D21:E34">
    <sortCondition ref="D21:D34"/>
  </sortState>
  <mergeCells count="2">
    <mergeCell ref="B1:F1"/>
    <mergeCell ref="B2:D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3DDB0-2B50-4300-908B-780949019E68}">
  <sheetPr codeName="Feuil32"/>
  <dimension ref="A1:E12"/>
  <sheetViews>
    <sheetView workbookViewId="0">
      <selection activeCell="D21" sqref="A12:D21"/>
    </sheetView>
  </sheetViews>
  <sheetFormatPr baseColWidth="10" defaultRowHeight="14.5"/>
  <cols>
    <col min="1" max="1" width="15.1796875" customWidth="1"/>
    <col min="2" max="2" width="14.54296875" customWidth="1"/>
    <col min="3" max="3" width="38.81640625" customWidth="1"/>
    <col min="4" max="4" width="22" customWidth="1"/>
  </cols>
  <sheetData>
    <row r="1" spans="1:5" ht="19" thickBot="1">
      <c r="B1" s="167" t="s">
        <v>5</v>
      </c>
      <c r="C1" s="167"/>
      <c r="D1" s="167"/>
      <c r="E1" s="167"/>
    </row>
    <row r="2" spans="1:5" ht="16.5" customHeight="1">
      <c r="A2" s="1"/>
      <c r="B2" s="163" t="s">
        <v>25</v>
      </c>
      <c r="C2" s="166"/>
      <c r="D2" s="122" t="s">
        <v>7</v>
      </c>
      <c r="E2" s="12" t="s">
        <v>372</v>
      </c>
    </row>
    <row r="3" spans="1:5" ht="15" thickBot="1">
      <c r="B3" s="96" t="s">
        <v>1</v>
      </c>
      <c r="C3" s="8" t="s">
        <v>2</v>
      </c>
      <c r="D3" s="9" t="s">
        <v>3</v>
      </c>
      <c r="E3" s="97" t="s">
        <v>0</v>
      </c>
    </row>
    <row r="4" spans="1:5">
      <c r="B4" s="19">
        <v>1</v>
      </c>
      <c r="C4" s="20" t="s">
        <v>216</v>
      </c>
      <c r="D4" s="21">
        <v>8.5277777777777786E-2</v>
      </c>
      <c r="E4" s="29"/>
    </row>
    <row r="5" spans="1:5">
      <c r="B5" s="22">
        <v>7</v>
      </c>
      <c r="C5" s="28" t="s">
        <v>349</v>
      </c>
      <c r="D5" s="17">
        <v>9.1018518518518512E-2</v>
      </c>
      <c r="E5" s="31">
        <f>$D$6/D5*1000</f>
        <v>1053.916581892167</v>
      </c>
    </row>
    <row r="6" spans="1:5">
      <c r="B6" s="133">
        <v>0.1</v>
      </c>
      <c r="C6" s="10"/>
      <c r="D6" s="17">
        <v>9.5925925925925928E-2</v>
      </c>
      <c r="E6" s="31"/>
    </row>
    <row r="7" spans="1:5">
      <c r="B7" s="22">
        <v>18</v>
      </c>
      <c r="C7" s="10" t="s">
        <v>373</v>
      </c>
      <c r="D7" s="17">
        <v>9.7557870370370378E-2</v>
      </c>
      <c r="E7" s="31">
        <f t="shared" ref="E7:E12" si="0">$D$6/D7*1000</f>
        <v>983.27203701506699</v>
      </c>
    </row>
    <row r="8" spans="1:5">
      <c r="B8" s="22">
        <v>44</v>
      </c>
      <c r="C8" s="28" t="s">
        <v>332</v>
      </c>
      <c r="D8" s="17">
        <v>0.10667824074074074</v>
      </c>
      <c r="E8" s="31">
        <f t="shared" si="0"/>
        <v>899.20798524465658</v>
      </c>
    </row>
    <row r="9" spans="1:5">
      <c r="B9" s="22">
        <v>66</v>
      </c>
      <c r="C9" s="10" t="s">
        <v>335</v>
      </c>
      <c r="D9" s="17">
        <v>0.11329861111111111</v>
      </c>
      <c r="E9" s="31">
        <f t="shared" si="0"/>
        <v>846.6646235570538</v>
      </c>
    </row>
    <row r="10" spans="1:5">
      <c r="B10" s="22">
        <v>70</v>
      </c>
      <c r="C10" s="10" t="s">
        <v>374</v>
      </c>
      <c r="D10" s="17">
        <v>0.11499999999999999</v>
      </c>
      <c r="E10" s="31">
        <f t="shared" si="0"/>
        <v>834.13848631239944</v>
      </c>
    </row>
    <row r="11" spans="1:5">
      <c r="B11" s="22">
        <v>96</v>
      </c>
      <c r="C11" s="28" t="s">
        <v>375</v>
      </c>
      <c r="D11" s="17">
        <v>0.12068287037037036</v>
      </c>
      <c r="E11" s="31">
        <f t="shared" si="0"/>
        <v>794.85949937661849</v>
      </c>
    </row>
    <row r="12" spans="1:5" ht="15" thickBot="1">
      <c r="B12" s="24">
        <v>116</v>
      </c>
      <c r="C12" s="25" t="s">
        <v>340</v>
      </c>
      <c r="D12" s="32">
        <v>0.12671296296296297</v>
      </c>
      <c r="E12" s="33">
        <f t="shared" si="0"/>
        <v>757.03324808184141</v>
      </c>
    </row>
  </sheetData>
  <mergeCells count="2">
    <mergeCell ref="B1:E1"/>
    <mergeCell ref="B2:C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23"/>
  <dimension ref="A1:G25"/>
  <sheetViews>
    <sheetView topLeftCell="A5" workbookViewId="0">
      <selection activeCell="D9" sqref="D9"/>
    </sheetView>
  </sheetViews>
  <sheetFormatPr baseColWidth="10" defaultRowHeight="14.5"/>
  <cols>
    <col min="1" max="1" width="15.1796875" customWidth="1"/>
    <col min="2" max="2" width="14.54296875" customWidth="1"/>
    <col min="3" max="3" width="9.7265625" style="1" customWidth="1"/>
    <col min="4" max="4" width="38.81640625" customWidth="1"/>
    <col min="5" max="5" width="22" customWidth="1"/>
  </cols>
  <sheetData>
    <row r="1" spans="1:6" ht="19" thickBot="1">
      <c r="B1" s="167" t="s">
        <v>5</v>
      </c>
      <c r="C1" s="167"/>
      <c r="D1" s="167"/>
      <c r="E1" s="167"/>
      <c r="F1" s="167"/>
    </row>
    <row r="2" spans="1:6" ht="16.5" customHeight="1">
      <c r="A2" s="1"/>
      <c r="B2" s="163" t="s">
        <v>70</v>
      </c>
      <c r="C2" s="166"/>
      <c r="D2" s="166"/>
      <c r="E2" s="121" t="s">
        <v>7</v>
      </c>
      <c r="F2" s="12"/>
    </row>
    <row r="3" spans="1:6" ht="15" thickBot="1">
      <c r="B3" s="96" t="s">
        <v>1</v>
      </c>
      <c r="C3" s="129" t="s">
        <v>345</v>
      </c>
      <c r="D3" s="8" t="s">
        <v>2</v>
      </c>
      <c r="E3" s="9" t="s">
        <v>3</v>
      </c>
      <c r="F3" s="97" t="s">
        <v>0</v>
      </c>
    </row>
    <row r="4" spans="1:6">
      <c r="B4" s="19">
        <v>1</v>
      </c>
      <c r="C4" s="130"/>
      <c r="D4" s="20"/>
      <c r="E4" s="21">
        <v>8.5081018518518514E-2</v>
      </c>
      <c r="F4" s="29"/>
    </row>
    <row r="5" spans="1:6">
      <c r="B5" s="22">
        <v>3</v>
      </c>
      <c r="C5" s="131">
        <v>3</v>
      </c>
      <c r="D5" s="28" t="s">
        <v>326</v>
      </c>
      <c r="E5" s="17">
        <v>8.9837962962962967E-2</v>
      </c>
      <c r="F5" s="31">
        <f>$E$9/E5*1000</f>
        <v>1099.7165678948725</v>
      </c>
    </row>
    <row r="6" spans="1:6">
      <c r="B6" s="22">
        <v>5</v>
      </c>
      <c r="C6" s="98">
        <v>5</v>
      </c>
      <c r="D6" s="10" t="s">
        <v>327</v>
      </c>
      <c r="E6" s="17">
        <v>9.042824074074074E-2</v>
      </c>
      <c r="F6" s="31">
        <f>$E$9/E6*1000</f>
        <v>1092.5380775630358</v>
      </c>
    </row>
    <row r="7" spans="1:6">
      <c r="B7" s="22">
        <v>6</v>
      </c>
      <c r="C7" s="98">
        <v>6</v>
      </c>
      <c r="D7" s="10" t="s">
        <v>328</v>
      </c>
      <c r="E7" s="17">
        <v>9.1458333333333322E-2</v>
      </c>
      <c r="F7" s="31">
        <f>$E$9/E7*1000</f>
        <v>1080.2328524424197</v>
      </c>
    </row>
    <row r="8" spans="1:6">
      <c r="B8" s="22">
        <v>17</v>
      </c>
      <c r="C8" s="131">
        <v>14</v>
      </c>
      <c r="D8" s="28" t="s">
        <v>329</v>
      </c>
      <c r="E8" s="17">
        <v>9.7662037037037033E-2</v>
      </c>
      <c r="F8" s="31">
        <f>$E$9/E8*1000</f>
        <v>1011.6141265702771</v>
      </c>
    </row>
    <row r="9" spans="1:6">
      <c r="B9" s="133">
        <v>0.1</v>
      </c>
      <c r="C9" s="98"/>
      <c r="D9" s="10" t="s">
        <v>330</v>
      </c>
      <c r="E9" s="17">
        <v>9.8796296296296285E-2</v>
      </c>
      <c r="F9" s="31"/>
    </row>
    <row r="10" spans="1:6">
      <c r="B10" s="22">
        <v>33</v>
      </c>
      <c r="C10" s="98">
        <v>2</v>
      </c>
      <c r="D10" s="10" t="s">
        <v>331</v>
      </c>
      <c r="E10" s="17">
        <v>0.10390046296296296</v>
      </c>
      <c r="F10" s="31">
        <f t="shared" ref="F10:F24" si="0">$E$9/E10*1000</f>
        <v>950.87445694552741</v>
      </c>
    </row>
    <row r="11" spans="1:6">
      <c r="B11" s="22">
        <v>38</v>
      </c>
      <c r="C11" s="131">
        <v>5</v>
      </c>
      <c r="D11" s="28" t="s">
        <v>332</v>
      </c>
      <c r="E11" s="17">
        <v>0.10489583333333334</v>
      </c>
      <c r="F11" s="31">
        <f t="shared" si="0"/>
        <v>941.85148405605196</v>
      </c>
    </row>
    <row r="12" spans="1:6">
      <c r="B12" s="22">
        <v>45</v>
      </c>
      <c r="C12" s="98">
        <v>7</v>
      </c>
      <c r="D12" s="10" t="s">
        <v>376</v>
      </c>
      <c r="E12" s="17">
        <v>0.10576388888888888</v>
      </c>
      <c r="F12" s="31">
        <f t="shared" si="0"/>
        <v>934.12125191507994</v>
      </c>
    </row>
    <row r="13" spans="1:6">
      <c r="B13" s="22">
        <v>56</v>
      </c>
      <c r="C13" s="98">
        <v>1</v>
      </c>
      <c r="D13" s="10" t="s">
        <v>333</v>
      </c>
      <c r="E13" s="17">
        <v>0.10877314814814815</v>
      </c>
      <c r="F13" s="31">
        <f t="shared" si="0"/>
        <v>908.27835709725468</v>
      </c>
    </row>
    <row r="14" spans="1:6">
      <c r="B14" s="22">
        <v>57</v>
      </c>
      <c r="C14" s="131">
        <v>8</v>
      </c>
      <c r="D14" s="28" t="s">
        <v>334</v>
      </c>
      <c r="E14" s="17">
        <v>0.10947916666666667</v>
      </c>
      <c r="F14" s="31">
        <f t="shared" si="0"/>
        <v>902.42097473305842</v>
      </c>
    </row>
    <row r="15" spans="1:6">
      <c r="B15" s="22">
        <v>66</v>
      </c>
      <c r="C15" s="98">
        <v>13</v>
      </c>
      <c r="D15" s="10" t="s">
        <v>335</v>
      </c>
      <c r="E15" s="17">
        <v>0.11031249999999999</v>
      </c>
      <c r="F15" s="31">
        <f t="shared" si="0"/>
        <v>895.60381911656691</v>
      </c>
    </row>
    <row r="16" spans="1:6">
      <c r="B16" s="22">
        <v>93</v>
      </c>
      <c r="C16" s="98">
        <v>9</v>
      </c>
      <c r="D16" s="10" t="s">
        <v>336</v>
      </c>
      <c r="E16" s="17">
        <v>0.11543981481481481</v>
      </c>
      <c r="F16" s="31">
        <f t="shared" si="0"/>
        <v>855.82514537798272</v>
      </c>
    </row>
    <row r="17" spans="2:7">
      <c r="B17" s="22">
        <v>94</v>
      </c>
      <c r="C17" s="131">
        <v>49</v>
      </c>
      <c r="D17" s="28" t="s">
        <v>337</v>
      </c>
      <c r="E17" s="17">
        <v>0.11582175925925926</v>
      </c>
      <c r="F17" s="31">
        <f t="shared" si="0"/>
        <v>853.00289797141988</v>
      </c>
    </row>
    <row r="18" spans="2:7">
      <c r="B18" s="22">
        <v>113</v>
      </c>
      <c r="C18" s="98">
        <v>10</v>
      </c>
      <c r="D18" s="10" t="s">
        <v>338</v>
      </c>
      <c r="E18" s="17">
        <v>0.11984953703703705</v>
      </c>
      <c r="F18" s="31">
        <f t="shared" si="0"/>
        <v>824.33606953162712</v>
      </c>
    </row>
    <row r="19" spans="2:7">
      <c r="B19" s="22">
        <v>124</v>
      </c>
      <c r="C19" s="98">
        <v>13</v>
      </c>
      <c r="D19" s="10" t="s">
        <v>339</v>
      </c>
      <c r="E19" s="17">
        <v>0.12174768518518519</v>
      </c>
      <c r="F19" s="31">
        <f t="shared" si="0"/>
        <v>811.48398136704986</v>
      </c>
    </row>
    <row r="20" spans="2:7">
      <c r="B20" s="22">
        <v>130</v>
      </c>
      <c r="C20" s="131">
        <v>58</v>
      </c>
      <c r="D20" s="28" t="s">
        <v>340</v>
      </c>
      <c r="E20" s="17">
        <v>0.12233796296296295</v>
      </c>
      <c r="F20" s="31">
        <f t="shared" si="0"/>
        <v>807.5685903500472</v>
      </c>
    </row>
    <row r="21" spans="2:7">
      <c r="B21" s="22">
        <v>134</v>
      </c>
      <c r="C21" s="98">
        <v>17</v>
      </c>
      <c r="D21" s="10" t="s">
        <v>341</v>
      </c>
      <c r="E21" s="17">
        <v>0.12480324074074074</v>
      </c>
      <c r="F21" s="31">
        <f t="shared" si="0"/>
        <v>791.61643327459888</v>
      </c>
    </row>
    <row r="22" spans="2:7">
      <c r="B22" s="22">
        <v>180</v>
      </c>
      <c r="C22" s="98">
        <v>28</v>
      </c>
      <c r="D22" s="10" t="s">
        <v>342</v>
      </c>
      <c r="E22" s="17">
        <v>0.14401620370370369</v>
      </c>
      <c r="F22" s="31">
        <f t="shared" si="0"/>
        <v>686.00819738005305</v>
      </c>
    </row>
    <row r="23" spans="2:7">
      <c r="B23" s="22">
        <v>184</v>
      </c>
      <c r="C23" s="131">
        <v>29</v>
      </c>
      <c r="D23" s="28" t="s">
        <v>343</v>
      </c>
      <c r="E23" s="17">
        <v>0.14710648148148148</v>
      </c>
      <c r="F23" s="31">
        <f t="shared" si="0"/>
        <v>671.59716758457898</v>
      </c>
    </row>
    <row r="24" spans="2:7">
      <c r="B24" s="22">
        <v>150</v>
      </c>
      <c r="C24" s="98">
        <v>18</v>
      </c>
      <c r="D24" s="10" t="s">
        <v>344</v>
      </c>
      <c r="E24" s="17">
        <v>0.12938657407407408</v>
      </c>
      <c r="F24" s="31">
        <f t="shared" si="0"/>
        <v>763.57455944181038</v>
      </c>
      <c r="G24" s="127"/>
    </row>
    <row r="25" spans="2:7" ht="15" thickBot="1">
      <c r="B25" s="24"/>
      <c r="C25" s="132"/>
      <c r="D25" s="25" t="s">
        <v>438</v>
      </c>
      <c r="E25" s="32" t="s">
        <v>439</v>
      </c>
      <c r="F25" s="33"/>
    </row>
  </sheetData>
  <mergeCells count="2">
    <mergeCell ref="B2:D2"/>
    <mergeCell ref="B1:F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4"/>
  <dimension ref="A1:E16"/>
  <sheetViews>
    <sheetView workbookViewId="0">
      <selection activeCell="C3" sqref="C3"/>
    </sheetView>
  </sheetViews>
  <sheetFormatPr baseColWidth="10" defaultRowHeight="14.5"/>
  <cols>
    <col min="1" max="1" width="14" style="1" customWidth="1"/>
    <col min="2" max="2" width="14.26953125" customWidth="1"/>
    <col min="3" max="3" width="45.7265625" customWidth="1"/>
    <col min="4" max="4" width="13.7265625" customWidth="1"/>
  </cols>
  <sheetData>
    <row r="1" spans="1:5" ht="16.5" customHeight="1">
      <c r="A1" s="1" t="s">
        <v>5</v>
      </c>
      <c r="B1" s="163" t="s">
        <v>16</v>
      </c>
      <c r="C1" s="166"/>
      <c r="D1" s="11" t="s">
        <v>17</v>
      </c>
      <c r="E1" s="12" t="s">
        <v>61</v>
      </c>
    </row>
    <row r="2" spans="1:5" ht="15" thickBot="1">
      <c r="A2" s="1" t="s">
        <v>10</v>
      </c>
      <c r="B2" s="13" t="s">
        <v>1</v>
      </c>
      <c r="C2" s="14" t="s">
        <v>2</v>
      </c>
      <c r="D2" s="15" t="s">
        <v>3</v>
      </c>
      <c r="E2" s="16" t="s">
        <v>0</v>
      </c>
    </row>
    <row r="3" spans="1:5">
      <c r="B3" s="19">
        <v>1</v>
      </c>
      <c r="C3" s="20" t="s">
        <v>82</v>
      </c>
      <c r="D3" s="21">
        <v>0.16369212962962962</v>
      </c>
      <c r="E3" s="29"/>
    </row>
    <row r="4" spans="1:5">
      <c r="B4" s="22">
        <v>31</v>
      </c>
      <c r="C4" s="28">
        <v>0.1</v>
      </c>
      <c r="D4" s="17">
        <v>0.18254629629629629</v>
      </c>
      <c r="E4" s="23"/>
    </row>
    <row r="5" spans="1:5">
      <c r="B5" s="22">
        <v>34</v>
      </c>
      <c r="C5" s="28" t="s">
        <v>62</v>
      </c>
      <c r="D5" s="18">
        <v>0.18297453703703703</v>
      </c>
      <c r="E5" s="23">
        <f>$D$4/D5*1100</f>
        <v>1097.4255171105067</v>
      </c>
    </row>
    <row r="6" spans="1:5">
      <c r="B6" s="22">
        <v>48</v>
      </c>
      <c r="C6" s="10" t="s">
        <v>29</v>
      </c>
      <c r="D6" s="18">
        <v>0.18642361111111114</v>
      </c>
      <c r="E6" s="23">
        <f t="shared" ref="E6:E16" si="0">$D$4/D6*1100</f>
        <v>1077.1217483081887</v>
      </c>
    </row>
    <row r="7" spans="1:5">
      <c r="B7" s="22">
        <v>54</v>
      </c>
      <c r="C7" s="10" t="s">
        <v>37</v>
      </c>
      <c r="D7" s="18">
        <v>0.18918981481481481</v>
      </c>
      <c r="E7" s="23">
        <f t="shared" si="0"/>
        <v>1061.3728129205922</v>
      </c>
    </row>
    <row r="8" spans="1:5">
      <c r="B8" s="22">
        <v>75</v>
      </c>
      <c r="C8" s="28" t="s">
        <v>39</v>
      </c>
      <c r="D8" s="18">
        <v>0.19609953703703706</v>
      </c>
      <c r="E8" s="23">
        <f t="shared" si="0"/>
        <v>1023.974502744496</v>
      </c>
    </row>
    <row r="9" spans="1:5">
      <c r="B9" s="22">
        <v>83</v>
      </c>
      <c r="C9" s="10" t="s">
        <v>34</v>
      </c>
      <c r="D9" s="18">
        <v>0.19723379629629631</v>
      </c>
      <c r="E9" s="23">
        <f t="shared" si="0"/>
        <v>1018.08579308726</v>
      </c>
    </row>
    <row r="10" spans="1:5">
      <c r="B10" s="22">
        <v>85</v>
      </c>
      <c r="C10" s="10" t="s">
        <v>35</v>
      </c>
      <c r="D10" s="18">
        <v>0.19777777777777775</v>
      </c>
      <c r="E10" s="23">
        <f t="shared" si="0"/>
        <v>1015.2855805243447</v>
      </c>
    </row>
    <row r="11" spans="1:5">
      <c r="B11" s="22">
        <v>100</v>
      </c>
      <c r="C11" s="28" t="s">
        <v>33</v>
      </c>
      <c r="D11" s="18">
        <v>0.20149305555555555</v>
      </c>
      <c r="E11" s="23">
        <f t="shared" si="0"/>
        <v>996.5649951174679</v>
      </c>
    </row>
    <row r="12" spans="1:5">
      <c r="B12" s="22">
        <v>111</v>
      </c>
      <c r="C12" s="10" t="s">
        <v>38</v>
      </c>
      <c r="D12" s="18">
        <v>0.20458333333333334</v>
      </c>
      <c r="E12" s="23">
        <f t="shared" si="0"/>
        <v>981.51165422041186</v>
      </c>
    </row>
    <row r="13" spans="1:5">
      <c r="B13" s="22">
        <v>136</v>
      </c>
      <c r="C13" s="10" t="s">
        <v>63</v>
      </c>
      <c r="D13" s="18">
        <v>0.21069444444444443</v>
      </c>
      <c r="E13" s="23">
        <f t="shared" si="0"/>
        <v>953.0432871896287</v>
      </c>
    </row>
    <row r="14" spans="1:5">
      <c r="B14" s="22">
        <v>210</v>
      </c>
      <c r="C14" s="10" t="s">
        <v>64</v>
      </c>
      <c r="D14" s="18">
        <v>0.22684027777777779</v>
      </c>
      <c r="E14" s="23">
        <f t="shared" si="0"/>
        <v>885.20842900147954</v>
      </c>
    </row>
    <row r="15" spans="1:5">
      <c r="B15" s="22">
        <v>270</v>
      </c>
      <c r="C15" s="10" t="s">
        <v>46</v>
      </c>
      <c r="D15" s="18">
        <v>0.24498842592592593</v>
      </c>
      <c r="E15" s="23">
        <f t="shared" si="0"/>
        <v>819.63433646714225</v>
      </c>
    </row>
    <row r="16" spans="1:5" ht="15" thickBot="1">
      <c r="B16" s="24">
        <v>278</v>
      </c>
      <c r="C16" s="25" t="s">
        <v>42</v>
      </c>
      <c r="D16" s="26">
        <v>0.24876157407407407</v>
      </c>
      <c r="E16" s="27">
        <f t="shared" si="0"/>
        <v>807.20234494951842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25"/>
  <dimension ref="A1:E23"/>
  <sheetViews>
    <sheetView workbookViewId="0">
      <selection activeCell="C3" sqref="C3"/>
    </sheetView>
  </sheetViews>
  <sheetFormatPr baseColWidth="10" defaultRowHeight="14.5"/>
  <cols>
    <col min="1" max="1" width="13.26953125" customWidth="1"/>
    <col min="2" max="2" width="15" customWidth="1"/>
    <col min="3" max="3" width="46.26953125" customWidth="1"/>
    <col min="4" max="4" width="18.1796875" bestFit="1" customWidth="1"/>
  </cols>
  <sheetData>
    <row r="1" spans="1:5" ht="16.5" customHeight="1">
      <c r="A1" s="1" t="s">
        <v>5</v>
      </c>
      <c r="B1" s="163" t="s">
        <v>18</v>
      </c>
      <c r="C1" s="166"/>
      <c r="D1" s="11" t="s">
        <v>7</v>
      </c>
      <c r="E1" s="12" t="s">
        <v>67</v>
      </c>
    </row>
    <row r="2" spans="1:5" ht="15" thickBot="1">
      <c r="B2" s="13" t="s">
        <v>1</v>
      </c>
      <c r="C2" s="14" t="s">
        <v>2</v>
      </c>
      <c r="D2" s="15" t="s">
        <v>3</v>
      </c>
      <c r="E2" s="16" t="s">
        <v>0</v>
      </c>
    </row>
    <row r="3" spans="1:5">
      <c r="B3" s="19">
        <v>1</v>
      </c>
      <c r="C3" s="20" t="s">
        <v>81</v>
      </c>
      <c r="D3" s="21">
        <v>9.1446759259259255E-2</v>
      </c>
      <c r="E3" s="29"/>
    </row>
    <row r="4" spans="1:5">
      <c r="B4" s="22">
        <v>5</v>
      </c>
      <c r="C4" s="10" t="s">
        <v>26</v>
      </c>
      <c r="D4" s="17">
        <v>9.6967592592592591E-2</v>
      </c>
      <c r="E4" s="23">
        <f>$D$11/D4*1000</f>
        <v>1093.4590594413942</v>
      </c>
    </row>
    <row r="5" spans="1:5">
      <c r="B5" s="22">
        <v>10</v>
      </c>
      <c r="C5" s="28" t="s">
        <v>27</v>
      </c>
      <c r="D5" s="18">
        <v>9.9050925925925917E-2</v>
      </c>
      <c r="E5" s="23">
        <f t="shared" ref="E5:E23" si="0">$D$11/D5*1000</f>
        <v>1070.4603879411079</v>
      </c>
    </row>
    <row r="6" spans="1:5">
      <c r="B6" s="22">
        <v>13</v>
      </c>
      <c r="C6" s="10" t="s">
        <v>29</v>
      </c>
      <c r="D6" s="18">
        <v>9.9791666666666667E-2</v>
      </c>
      <c r="E6" s="23">
        <f t="shared" si="0"/>
        <v>1062.514497796335</v>
      </c>
    </row>
    <row r="7" spans="1:5">
      <c r="B7" s="22">
        <v>20</v>
      </c>
      <c r="C7" s="10" t="s">
        <v>38</v>
      </c>
      <c r="D7" s="18">
        <v>0.1014236111111111</v>
      </c>
      <c r="E7" s="23">
        <f t="shared" si="0"/>
        <v>1045.4182357640079</v>
      </c>
    </row>
    <row r="8" spans="1:5">
      <c r="B8" s="22">
        <v>30</v>
      </c>
      <c r="C8" s="28" t="s">
        <v>30</v>
      </c>
      <c r="D8" s="18">
        <v>0.10439814814814814</v>
      </c>
      <c r="E8" s="23">
        <f t="shared" si="0"/>
        <v>1015.6319290465632</v>
      </c>
    </row>
    <row r="9" spans="1:5">
      <c r="B9" s="22">
        <v>34</v>
      </c>
      <c r="C9" s="10" t="s">
        <v>28</v>
      </c>
      <c r="D9" s="18">
        <v>0.10523148148148148</v>
      </c>
      <c r="E9" s="23">
        <f t="shared" si="0"/>
        <v>1007.5890893092829</v>
      </c>
    </row>
    <row r="10" spans="1:5">
      <c r="B10" s="22">
        <v>40</v>
      </c>
      <c r="C10" s="10" t="s">
        <v>31</v>
      </c>
      <c r="D10" s="18">
        <v>0.10569444444444444</v>
      </c>
      <c r="E10" s="23">
        <f t="shared" si="0"/>
        <v>1003.1756460797196</v>
      </c>
    </row>
    <row r="11" spans="1:5">
      <c r="B11" s="22">
        <v>43</v>
      </c>
      <c r="C11" s="28">
        <v>0.1</v>
      </c>
      <c r="D11" s="18">
        <v>0.10603009259259259</v>
      </c>
      <c r="E11" s="23"/>
    </row>
    <row r="12" spans="1:5">
      <c r="B12" s="22">
        <v>54</v>
      </c>
      <c r="C12" s="10" t="s">
        <v>35</v>
      </c>
      <c r="D12" s="18">
        <v>0.10850694444444443</v>
      </c>
      <c r="E12" s="23">
        <f t="shared" si="0"/>
        <v>977.1733333333334</v>
      </c>
    </row>
    <row r="13" spans="1:5">
      <c r="B13" s="22">
        <v>126</v>
      </c>
      <c r="C13" s="10" t="s">
        <v>53</v>
      </c>
      <c r="D13" s="18">
        <v>0.11484953703703704</v>
      </c>
      <c r="E13" s="23">
        <f t="shared" si="0"/>
        <v>923.20870704424067</v>
      </c>
    </row>
    <row r="14" spans="1:5">
      <c r="B14" s="22">
        <v>152</v>
      </c>
      <c r="C14" s="10" t="s">
        <v>44</v>
      </c>
      <c r="D14" s="18">
        <v>0.11706018518518518</v>
      </c>
      <c r="E14" s="23">
        <f t="shared" si="0"/>
        <v>905.77417441170655</v>
      </c>
    </row>
    <row r="15" spans="1:5">
      <c r="B15" s="22">
        <v>176</v>
      </c>
      <c r="C15" s="10" t="s">
        <v>49</v>
      </c>
      <c r="D15" s="18">
        <v>0.11890046296296297</v>
      </c>
      <c r="E15" s="23">
        <f t="shared" si="0"/>
        <v>891.75508614815521</v>
      </c>
    </row>
    <row r="16" spans="1:5">
      <c r="B16" s="22">
        <v>177</v>
      </c>
      <c r="C16" s="10" t="s">
        <v>54</v>
      </c>
      <c r="D16" s="18">
        <v>0.11898148148148148</v>
      </c>
      <c r="E16" s="23">
        <f t="shared" si="0"/>
        <v>891.14785992217901</v>
      </c>
    </row>
    <row r="17" spans="2:5">
      <c r="B17" s="22">
        <v>207</v>
      </c>
      <c r="C17" s="10" t="s">
        <v>55</v>
      </c>
      <c r="D17" s="18">
        <v>0.12111111111111111</v>
      </c>
      <c r="E17" s="23">
        <f t="shared" si="0"/>
        <v>875.47782874617735</v>
      </c>
    </row>
    <row r="18" spans="2:5">
      <c r="B18" s="22">
        <v>243</v>
      </c>
      <c r="C18" s="10" t="s">
        <v>65</v>
      </c>
      <c r="D18" s="18">
        <v>0.12569444444444444</v>
      </c>
      <c r="E18" s="23">
        <f t="shared" si="0"/>
        <v>843.5543278084715</v>
      </c>
    </row>
    <row r="19" spans="2:5">
      <c r="B19" s="22">
        <v>245</v>
      </c>
      <c r="C19" s="10" t="s">
        <v>48</v>
      </c>
      <c r="D19" s="18">
        <v>0.12582175925925926</v>
      </c>
      <c r="E19" s="23">
        <f t="shared" si="0"/>
        <v>842.70076349921806</v>
      </c>
    </row>
    <row r="20" spans="2:5">
      <c r="B20" s="22">
        <v>271</v>
      </c>
      <c r="C20" s="10" t="s">
        <v>51</v>
      </c>
      <c r="D20" s="17">
        <v>0.12767361111111111</v>
      </c>
      <c r="E20" s="31">
        <f t="shared" si="0"/>
        <v>830.47774453811985</v>
      </c>
    </row>
    <row r="21" spans="2:5">
      <c r="B21" s="22">
        <v>273</v>
      </c>
      <c r="C21" s="10" t="s">
        <v>66</v>
      </c>
      <c r="D21" s="17">
        <v>0.12771990740740741</v>
      </c>
      <c r="E21" s="31">
        <f t="shared" si="0"/>
        <v>830.17671046669682</v>
      </c>
    </row>
    <row r="22" spans="2:5">
      <c r="B22" s="22">
        <v>289</v>
      </c>
      <c r="C22" s="10" t="s">
        <v>46</v>
      </c>
      <c r="D22" s="17">
        <v>0.12923611111111111</v>
      </c>
      <c r="E22" s="23">
        <f t="shared" si="0"/>
        <v>820.43704101737421</v>
      </c>
    </row>
    <row r="23" spans="2:5" ht="15" thickBot="1">
      <c r="B23" s="24">
        <v>291</v>
      </c>
      <c r="C23" s="34" t="s">
        <v>50</v>
      </c>
      <c r="D23" s="26">
        <v>0.12937499999999999</v>
      </c>
      <c r="E23" s="27">
        <f t="shared" si="0"/>
        <v>819.55627124709247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26"/>
  <dimension ref="A1:E13"/>
  <sheetViews>
    <sheetView workbookViewId="0">
      <selection activeCell="C3" sqref="C3"/>
    </sheetView>
  </sheetViews>
  <sheetFormatPr baseColWidth="10" defaultRowHeight="14.5"/>
  <cols>
    <col min="3" max="3" width="45.453125" customWidth="1"/>
    <col min="4" max="4" width="18.1796875" bestFit="1" customWidth="1"/>
  </cols>
  <sheetData>
    <row r="1" spans="1:5" ht="16.5" customHeight="1">
      <c r="A1" t="s">
        <v>5</v>
      </c>
      <c r="B1" s="163" t="s">
        <v>9</v>
      </c>
      <c r="C1" s="166"/>
      <c r="D1" s="11" t="s">
        <v>7</v>
      </c>
      <c r="E1" s="12" t="s">
        <v>22</v>
      </c>
    </row>
    <row r="2" spans="1:5" ht="15" thickBot="1">
      <c r="B2" s="13" t="s">
        <v>1</v>
      </c>
      <c r="C2" s="14" t="s">
        <v>2</v>
      </c>
      <c r="D2" s="15" t="s">
        <v>3</v>
      </c>
      <c r="E2" s="16" t="s">
        <v>0</v>
      </c>
    </row>
    <row r="3" spans="1:5">
      <c r="B3" s="19">
        <v>1</v>
      </c>
      <c r="C3" s="20" t="s">
        <v>80</v>
      </c>
      <c r="D3" s="21">
        <v>7.9988425925925921E-2</v>
      </c>
      <c r="E3" s="29"/>
    </row>
    <row r="4" spans="1:5">
      <c r="B4" s="22">
        <v>12</v>
      </c>
      <c r="C4" s="28" t="s">
        <v>26</v>
      </c>
      <c r="D4" s="17">
        <v>8.8159722222222223E-2</v>
      </c>
      <c r="E4" s="23">
        <f>$D$5/D4*1000</f>
        <v>1004.0698437705133</v>
      </c>
    </row>
    <row r="5" spans="1:5">
      <c r="B5" s="22">
        <v>13</v>
      </c>
      <c r="C5" s="28">
        <v>0.1</v>
      </c>
      <c r="D5" s="18">
        <v>8.851851851851851E-2</v>
      </c>
      <c r="E5" s="23"/>
    </row>
    <row r="6" spans="1:5">
      <c r="B6" s="22">
        <v>16</v>
      </c>
      <c r="C6" s="10" t="s">
        <v>28</v>
      </c>
      <c r="D6" s="18">
        <v>9.2210648148148153E-2</v>
      </c>
      <c r="E6" s="23">
        <f t="shared" ref="E6:E13" si="0">$D$5/D6*1000</f>
        <v>959.95983431655566</v>
      </c>
    </row>
    <row r="7" spans="1:5">
      <c r="B7" s="22">
        <v>17</v>
      </c>
      <c r="C7" s="10" t="s">
        <v>37</v>
      </c>
      <c r="D7" s="18">
        <v>9.2337962962962969E-2</v>
      </c>
      <c r="E7" s="23">
        <f t="shared" si="0"/>
        <v>958.63624968663805</v>
      </c>
    </row>
    <row r="8" spans="1:5">
      <c r="B8" s="22">
        <v>20</v>
      </c>
      <c r="C8" s="28" t="s">
        <v>38</v>
      </c>
      <c r="D8" s="18">
        <v>9.481481481481481E-2</v>
      </c>
      <c r="E8" s="23">
        <f t="shared" si="0"/>
        <v>933.59375</v>
      </c>
    </row>
    <row r="9" spans="1:5">
      <c r="B9" s="22">
        <v>31</v>
      </c>
      <c r="C9" s="10" t="s">
        <v>36</v>
      </c>
      <c r="D9" s="18">
        <v>9.8472222222222225E-2</v>
      </c>
      <c r="E9" s="23">
        <f t="shared" si="0"/>
        <v>898.91866478608358</v>
      </c>
    </row>
    <row r="10" spans="1:5">
      <c r="B10" s="22">
        <v>47</v>
      </c>
      <c r="C10" s="10" t="s">
        <v>40</v>
      </c>
      <c r="D10" s="18">
        <v>0.10155092592592592</v>
      </c>
      <c r="E10" s="23">
        <f t="shared" si="0"/>
        <v>871.66628675632546</v>
      </c>
    </row>
    <row r="11" spans="1:5">
      <c r="B11" s="22">
        <v>53</v>
      </c>
      <c r="C11" s="28" t="s">
        <v>53</v>
      </c>
      <c r="D11" s="18">
        <v>0.10440972222222222</v>
      </c>
      <c r="E11" s="23">
        <f t="shared" si="0"/>
        <v>847.79957876066942</v>
      </c>
    </row>
    <row r="12" spans="1:5">
      <c r="B12" s="22">
        <v>69</v>
      </c>
      <c r="C12" s="10" t="s">
        <v>43</v>
      </c>
      <c r="D12" s="18">
        <v>0.10734953703703703</v>
      </c>
      <c r="E12" s="23">
        <f t="shared" si="0"/>
        <v>824.58221024258751</v>
      </c>
    </row>
    <row r="13" spans="1:5" ht="15" thickBot="1">
      <c r="B13" s="24">
        <v>116</v>
      </c>
      <c r="C13" s="25" t="s">
        <v>42</v>
      </c>
      <c r="D13" s="26">
        <v>0.11978009259259259</v>
      </c>
      <c r="E13" s="27">
        <f t="shared" si="0"/>
        <v>739.00859986472108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27"/>
  <dimension ref="A1:E12"/>
  <sheetViews>
    <sheetView workbookViewId="0">
      <selection activeCell="B1" sqref="B1:C1"/>
    </sheetView>
  </sheetViews>
  <sheetFormatPr baseColWidth="10" defaultRowHeight="14.5"/>
  <cols>
    <col min="1" max="1" width="15.26953125" customWidth="1"/>
    <col min="3" max="3" width="45.453125" customWidth="1"/>
    <col min="4" max="4" width="18.1796875" bestFit="1" customWidth="1"/>
  </cols>
  <sheetData>
    <row r="1" spans="1:5" ht="16.5" customHeight="1">
      <c r="A1" s="1"/>
      <c r="B1" s="163" t="s">
        <v>89</v>
      </c>
      <c r="C1" s="166"/>
      <c r="D1" s="11">
        <v>70.3</v>
      </c>
      <c r="E1" s="12" t="s">
        <v>91</v>
      </c>
    </row>
    <row r="2" spans="1:5" ht="15" thickBot="1">
      <c r="B2" s="13" t="s">
        <v>1</v>
      </c>
      <c r="C2" s="14" t="s">
        <v>2</v>
      </c>
      <c r="D2" s="15" t="s">
        <v>3</v>
      </c>
      <c r="E2" s="16" t="s">
        <v>0</v>
      </c>
    </row>
    <row r="3" spans="1:5">
      <c r="B3" s="19">
        <v>1</v>
      </c>
      <c r="C3" s="20" t="s">
        <v>90</v>
      </c>
      <c r="D3" s="21">
        <v>7.9988425925925921E-2</v>
      </c>
      <c r="E3" s="29"/>
    </row>
    <row r="4" spans="1:5">
      <c r="B4" s="22">
        <v>66</v>
      </c>
      <c r="C4" s="10" t="s">
        <v>69</v>
      </c>
      <c r="D4" s="17">
        <v>0.18347222222222223</v>
      </c>
      <c r="E4" s="23">
        <f>$D$7/D4*1000</f>
        <v>1064.282109512995</v>
      </c>
    </row>
    <row r="5" spans="1:5">
      <c r="B5" s="22">
        <v>68</v>
      </c>
      <c r="C5" s="28" t="s">
        <v>27</v>
      </c>
      <c r="D5" s="17">
        <v>0.18350694444444446</v>
      </c>
      <c r="E5" s="23">
        <f>$D$7/D5*1000</f>
        <v>1064.0807316304004</v>
      </c>
    </row>
    <row r="6" spans="1:5">
      <c r="B6" s="22">
        <v>102</v>
      </c>
      <c r="C6" s="28" t="s">
        <v>30</v>
      </c>
      <c r="D6" s="17">
        <v>0.18725694444444443</v>
      </c>
      <c r="E6" s="23">
        <f>$D$7/D6*1000</f>
        <v>1042.7714939118612</v>
      </c>
    </row>
    <row r="7" spans="1:5">
      <c r="B7" s="22">
        <v>189</v>
      </c>
      <c r="C7" s="28">
        <v>0.1</v>
      </c>
      <c r="D7" s="18">
        <v>0.19526620370370371</v>
      </c>
      <c r="E7" s="23"/>
    </row>
    <row r="8" spans="1:5">
      <c r="B8" s="22">
        <v>359</v>
      </c>
      <c r="C8" s="10" t="s">
        <v>92</v>
      </c>
      <c r="D8" s="18">
        <v>0.20674768518518519</v>
      </c>
      <c r="E8" s="23">
        <f t="shared" ref="E8:E12" si="0">$D$7/D8*1000</f>
        <v>944.46621508145324</v>
      </c>
    </row>
    <row r="9" spans="1:5">
      <c r="B9" s="22">
        <v>683</v>
      </c>
      <c r="C9" s="10" t="s">
        <v>54</v>
      </c>
      <c r="D9" s="18">
        <v>0.22376157407407407</v>
      </c>
      <c r="E9" s="23">
        <f t="shared" si="0"/>
        <v>872.65297677546175</v>
      </c>
    </row>
    <row r="10" spans="1:5">
      <c r="B10" s="22">
        <v>92</v>
      </c>
      <c r="C10" s="10" t="s">
        <v>94</v>
      </c>
      <c r="D10" s="18">
        <v>0.234375</v>
      </c>
      <c r="E10" s="23">
        <f t="shared" si="0"/>
        <v>833.1358024691358</v>
      </c>
    </row>
    <row r="11" spans="1:5">
      <c r="B11" s="22">
        <v>969</v>
      </c>
      <c r="C11" s="28" t="s">
        <v>93</v>
      </c>
      <c r="D11" s="18">
        <v>0.23934027777777778</v>
      </c>
      <c r="E11" s="23">
        <f t="shared" si="0"/>
        <v>815.85183035930174</v>
      </c>
    </row>
    <row r="12" spans="1:5" ht="15" thickBot="1">
      <c r="B12" s="24">
        <v>1388</v>
      </c>
      <c r="C12" s="25" t="s">
        <v>99</v>
      </c>
      <c r="D12" s="26">
        <v>0.27688657407407408</v>
      </c>
      <c r="E12" s="27">
        <f t="shared" si="0"/>
        <v>705.22091710905818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28"/>
  <dimension ref="A1:G10"/>
  <sheetViews>
    <sheetView workbookViewId="0">
      <selection activeCell="H38" sqref="H38"/>
    </sheetView>
  </sheetViews>
  <sheetFormatPr baseColWidth="10" defaultRowHeight="14.5"/>
  <cols>
    <col min="1" max="1" width="13.26953125" customWidth="1"/>
    <col min="3" max="3" width="35.81640625" customWidth="1"/>
    <col min="4" max="4" width="8.54296875" customWidth="1"/>
    <col min="7" max="7" width="12.453125" customWidth="1"/>
  </cols>
  <sheetData>
    <row r="1" spans="1:7" ht="16.5" customHeight="1">
      <c r="A1" s="1"/>
      <c r="B1" s="163" t="s">
        <v>23</v>
      </c>
      <c r="C1" s="166"/>
      <c r="D1" s="11" t="s">
        <v>24</v>
      </c>
      <c r="E1" s="35" t="s">
        <v>71</v>
      </c>
      <c r="F1" s="36"/>
      <c r="G1" s="37" t="s">
        <v>0</v>
      </c>
    </row>
    <row r="2" spans="1:7">
      <c r="B2" s="38" t="s">
        <v>1</v>
      </c>
      <c r="C2" s="4" t="s">
        <v>2</v>
      </c>
      <c r="D2" s="5"/>
      <c r="E2" s="6" t="s">
        <v>3</v>
      </c>
      <c r="F2" s="7"/>
      <c r="G2" s="39" t="s">
        <v>4</v>
      </c>
    </row>
    <row r="3" spans="1:7">
      <c r="B3" s="43">
        <v>1</v>
      </c>
      <c r="C3" s="44" t="s">
        <v>73</v>
      </c>
      <c r="D3" s="45"/>
      <c r="E3" s="46">
        <v>0.1925</v>
      </c>
      <c r="F3" s="47"/>
      <c r="G3" s="48"/>
    </row>
    <row r="4" spans="1:7">
      <c r="B4" s="49" t="s">
        <v>72</v>
      </c>
      <c r="C4" s="50"/>
      <c r="D4" s="51"/>
      <c r="E4" s="52">
        <v>0.22965277777777779</v>
      </c>
      <c r="F4" s="53"/>
      <c r="G4" s="54"/>
    </row>
    <row r="5" spans="1:7">
      <c r="B5" s="55">
        <v>585</v>
      </c>
      <c r="C5" s="56" t="s">
        <v>74</v>
      </c>
      <c r="D5" s="50"/>
      <c r="E5" s="52">
        <v>0.26430555555555557</v>
      </c>
      <c r="F5" s="50"/>
      <c r="G5" s="54">
        <f t="shared" ref="G5:G10" si="0">E$4/E5*1000</f>
        <v>868.89122438255379</v>
      </c>
    </row>
    <row r="6" spans="1:7">
      <c r="B6" s="55">
        <v>636</v>
      </c>
      <c r="C6" s="56" t="s">
        <v>75</v>
      </c>
      <c r="D6" s="50"/>
      <c r="E6" s="52">
        <v>0.26724537037037038</v>
      </c>
      <c r="F6" s="50"/>
      <c r="G6" s="54">
        <f t="shared" si="0"/>
        <v>859.3330446080555</v>
      </c>
    </row>
    <row r="7" spans="1:7">
      <c r="B7" s="55">
        <v>788</v>
      </c>
      <c r="C7" s="56" t="s">
        <v>76</v>
      </c>
      <c r="D7" s="50"/>
      <c r="E7" s="52">
        <v>0.27788194444444442</v>
      </c>
      <c r="F7" s="50"/>
      <c r="G7" s="54">
        <f t="shared" si="0"/>
        <v>826.44008496813706</v>
      </c>
    </row>
    <row r="8" spans="1:7">
      <c r="B8" s="55">
        <v>791</v>
      </c>
      <c r="C8" s="56" t="s">
        <v>66</v>
      </c>
      <c r="D8" s="50"/>
      <c r="E8" s="52">
        <v>0.27803240740740742</v>
      </c>
      <c r="F8" s="50"/>
      <c r="G8" s="54">
        <f t="shared" si="0"/>
        <v>825.99283989676132</v>
      </c>
    </row>
    <row r="9" spans="1:7">
      <c r="B9" s="55">
        <v>1030</v>
      </c>
      <c r="C9" s="56" t="s">
        <v>77</v>
      </c>
      <c r="D9" s="50"/>
      <c r="E9" s="52">
        <v>0.29629629629629628</v>
      </c>
      <c r="F9" s="50"/>
      <c r="G9" s="54">
        <f t="shared" si="0"/>
        <v>775.07812500000011</v>
      </c>
    </row>
    <row r="10" spans="1:7" ht="15" thickBot="1">
      <c r="B10" s="57">
        <v>1160</v>
      </c>
      <c r="C10" s="58" t="s">
        <v>78</v>
      </c>
      <c r="D10" s="59"/>
      <c r="E10" s="60">
        <v>0.31293981481481481</v>
      </c>
      <c r="F10" s="59"/>
      <c r="G10" s="61">
        <f t="shared" si="0"/>
        <v>733.85605444189662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F34E2-393A-46D5-9E86-94F7C1AC7EFE}">
  <sheetPr codeName="Feuil31"/>
  <dimension ref="A1:F18"/>
  <sheetViews>
    <sheetView zoomScaleNormal="100" workbookViewId="0">
      <selection activeCell="E6" sqref="E6"/>
    </sheetView>
  </sheetViews>
  <sheetFormatPr baseColWidth="10" defaultRowHeight="14.5"/>
  <cols>
    <col min="1" max="1" width="10.90625" style="1"/>
    <col min="3" max="3" width="60.453125" customWidth="1"/>
    <col min="5" max="5" width="14.36328125" bestFit="1" customWidth="1"/>
  </cols>
  <sheetData>
    <row r="1" spans="1:6" ht="15.5">
      <c r="A1" s="1" t="s">
        <v>431</v>
      </c>
      <c r="B1" s="163" t="s">
        <v>434</v>
      </c>
      <c r="C1" s="164"/>
      <c r="D1" s="35" t="s">
        <v>435</v>
      </c>
      <c r="E1" s="37" t="s">
        <v>0</v>
      </c>
    </row>
    <row r="2" spans="1:6" ht="15" thickBot="1">
      <c r="B2" s="40" t="s">
        <v>1</v>
      </c>
      <c r="C2" s="8" t="s">
        <v>2</v>
      </c>
      <c r="D2" s="9" t="s">
        <v>3</v>
      </c>
      <c r="E2" s="42" t="s">
        <v>441</v>
      </c>
    </row>
    <row r="3" spans="1:6">
      <c r="B3" s="62">
        <v>1</v>
      </c>
      <c r="C3" s="63" t="s">
        <v>428</v>
      </c>
      <c r="D3" s="64">
        <v>0.15034722222222222</v>
      </c>
      <c r="E3" s="66"/>
    </row>
    <row r="4" spans="1:6">
      <c r="B4" s="49"/>
      <c r="C4" s="50" t="s">
        <v>387</v>
      </c>
      <c r="D4" s="158">
        <v>0.18466435185185184</v>
      </c>
      <c r="E4" s="54">
        <f>$F$4/D4*1100</f>
        <v>1105.722344092761</v>
      </c>
      <c r="F4" s="160">
        <v>0.18562500000000001</v>
      </c>
    </row>
    <row r="5" spans="1:6">
      <c r="B5" s="49"/>
      <c r="C5" s="50" t="s">
        <v>390</v>
      </c>
      <c r="D5" s="158">
        <v>0.18957175925925926</v>
      </c>
      <c r="E5" s="54">
        <f>$F$4/D5*1100</f>
        <v>1077.0987239758228</v>
      </c>
    </row>
    <row r="6" spans="1:6" ht="15" thickBot="1">
      <c r="B6" s="67"/>
      <c r="C6" s="59" t="s">
        <v>432</v>
      </c>
      <c r="D6" s="159">
        <v>0.18957175925925926</v>
      </c>
      <c r="E6" s="61">
        <f>$F$4/D6*1100</f>
        <v>1077.0987239758228</v>
      </c>
    </row>
    <row r="7" spans="1:6" ht="15" thickBot="1"/>
    <row r="8" spans="1:6" ht="14" customHeight="1">
      <c r="A8" s="1" t="s">
        <v>431</v>
      </c>
      <c r="B8" s="163" t="s">
        <v>433</v>
      </c>
      <c r="C8" s="164"/>
      <c r="D8" s="35" t="s">
        <v>437</v>
      </c>
      <c r="E8" s="37" t="s">
        <v>0</v>
      </c>
    </row>
    <row r="9" spans="1:6" ht="14" customHeight="1" thickBot="1">
      <c r="B9" s="40" t="s">
        <v>1</v>
      </c>
      <c r="C9" s="8" t="s">
        <v>2</v>
      </c>
      <c r="D9" s="9" t="s">
        <v>3</v>
      </c>
      <c r="E9" s="42" t="s">
        <v>441</v>
      </c>
    </row>
    <row r="10" spans="1:6">
      <c r="B10" s="62">
        <v>1</v>
      </c>
      <c r="C10" s="63" t="s">
        <v>436</v>
      </c>
      <c r="D10" s="64">
        <v>7.778935185185186E-2</v>
      </c>
      <c r="E10" s="66"/>
      <c r="F10" s="160">
        <v>8.5844907407407411E-2</v>
      </c>
    </row>
    <row r="11" spans="1:6">
      <c r="B11" s="49"/>
      <c r="C11" s="50" t="s">
        <v>380</v>
      </c>
      <c r="D11" s="52">
        <v>8.4351851851851845E-2</v>
      </c>
      <c r="E11" s="54">
        <f>$F$10/D11*1100</f>
        <v>1119.4703622392976</v>
      </c>
      <c r="F11" s="70"/>
    </row>
    <row r="12" spans="1:6">
      <c r="B12" s="49"/>
      <c r="C12" s="50" t="s">
        <v>381</v>
      </c>
      <c r="D12" s="52">
        <v>8.4699074074074066E-2</v>
      </c>
      <c r="E12" s="54">
        <f>$F$10/D12*1100</f>
        <v>1114.8811150587594</v>
      </c>
    </row>
    <row r="13" spans="1:6" ht="14" customHeight="1" thickBot="1">
      <c r="B13" s="67"/>
      <c r="C13" s="59" t="s">
        <v>384</v>
      </c>
      <c r="D13" s="60">
        <v>0.10195601851851853</v>
      </c>
      <c r="E13" s="61">
        <f>$F$10/D13*1100</f>
        <v>926.1777727324328</v>
      </c>
    </row>
    <row r="14" spans="1:6" ht="15" thickBot="1"/>
    <row r="15" spans="1:6" ht="15.5">
      <c r="A15" s="1" t="s">
        <v>430</v>
      </c>
      <c r="B15" s="163" t="s">
        <v>429</v>
      </c>
      <c r="C15" s="164"/>
      <c r="D15" s="35" t="s">
        <v>423</v>
      </c>
      <c r="E15" s="37" t="s">
        <v>0</v>
      </c>
    </row>
    <row r="16" spans="1:6">
      <c r="B16" s="40" t="s">
        <v>1</v>
      </c>
      <c r="C16" s="8" t="s">
        <v>2</v>
      </c>
      <c r="D16" s="9" t="s">
        <v>3</v>
      </c>
      <c r="E16" s="42" t="s">
        <v>11</v>
      </c>
    </row>
    <row r="17" spans="2:6">
      <c r="B17" s="49"/>
      <c r="C17" s="50" t="s">
        <v>160</v>
      </c>
      <c r="D17" s="52" t="s">
        <v>440</v>
      </c>
      <c r="E17" s="54"/>
      <c r="F17" s="160"/>
    </row>
    <row r="18" spans="2:6" ht="15" thickBot="1">
      <c r="B18" s="67"/>
      <c r="C18" s="59" t="s">
        <v>160</v>
      </c>
      <c r="D18" s="60" t="s">
        <v>440</v>
      </c>
      <c r="E18" s="61"/>
    </row>
  </sheetData>
  <mergeCells count="3">
    <mergeCell ref="B8:C8"/>
    <mergeCell ref="B15:C15"/>
    <mergeCell ref="B1:C1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29"/>
  <dimension ref="A1:E14"/>
  <sheetViews>
    <sheetView workbookViewId="0">
      <selection activeCell="C3" sqref="C3"/>
    </sheetView>
  </sheetViews>
  <sheetFormatPr baseColWidth="10" defaultRowHeight="14.5"/>
  <cols>
    <col min="1" max="1" width="12.54296875" customWidth="1"/>
    <col min="3" max="3" width="45.453125" customWidth="1"/>
    <col min="4" max="4" width="18.1796875" bestFit="1" customWidth="1"/>
  </cols>
  <sheetData>
    <row r="1" spans="1:5" ht="16.5" customHeight="1">
      <c r="A1" t="s">
        <v>5</v>
      </c>
      <c r="B1" s="163" t="s">
        <v>21</v>
      </c>
      <c r="C1" s="166"/>
      <c r="D1" s="11" t="s">
        <v>7</v>
      </c>
      <c r="E1" s="12" t="s">
        <v>68</v>
      </c>
    </row>
    <row r="2" spans="1:5" ht="15" thickBot="1">
      <c r="B2" s="13" t="s">
        <v>1</v>
      </c>
      <c r="C2" s="14" t="s">
        <v>2</v>
      </c>
      <c r="D2" s="15" t="s">
        <v>3</v>
      </c>
      <c r="E2" s="16" t="s">
        <v>0</v>
      </c>
    </row>
    <row r="3" spans="1:5">
      <c r="B3" s="19">
        <v>1</v>
      </c>
      <c r="C3" s="20" t="s">
        <v>79</v>
      </c>
      <c r="D3" s="21">
        <v>8.4652777777777785E-2</v>
      </c>
      <c r="E3" s="29"/>
    </row>
    <row r="4" spans="1:5">
      <c r="B4" s="22">
        <v>5</v>
      </c>
      <c r="C4" s="28" t="s">
        <v>26</v>
      </c>
      <c r="D4" s="17">
        <v>8.9837962962962967E-2</v>
      </c>
      <c r="E4" s="23">
        <f>$D$9/D4*1000</f>
        <v>1079.2321566606545</v>
      </c>
    </row>
    <row r="5" spans="1:5">
      <c r="B5" s="22">
        <v>13</v>
      </c>
      <c r="C5" s="28" t="s">
        <v>62</v>
      </c>
      <c r="D5" s="18">
        <v>9.402777777777778E-2</v>
      </c>
      <c r="E5" s="23">
        <f t="shared" ref="E5:E14" si="0">$D$9/D5*1000</f>
        <v>1031.1422944362382</v>
      </c>
    </row>
    <row r="6" spans="1:5">
      <c r="B6" s="22">
        <v>15</v>
      </c>
      <c r="C6" s="10" t="s">
        <v>37</v>
      </c>
      <c r="D6" s="18">
        <v>9.4745370370370383E-2</v>
      </c>
      <c r="E6" s="23">
        <f t="shared" si="0"/>
        <v>1023.3325189347667</v>
      </c>
    </row>
    <row r="7" spans="1:5">
      <c r="B7" s="22">
        <v>16</v>
      </c>
      <c r="C7" s="10" t="s">
        <v>28</v>
      </c>
      <c r="D7" s="18">
        <v>9.4953703703703707E-2</v>
      </c>
      <c r="E7" s="23">
        <f t="shared" si="0"/>
        <v>1021.0872745002438</v>
      </c>
    </row>
    <row r="8" spans="1:5">
      <c r="B8" s="22">
        <v>18</v>
      </c>
      <c r="C8" s="28" t="s">
        <v>34</v>
      </c>
      <c r="D8" s="18">
        <v>9.5601851851851841E-2</v>
      </c>
      <c r="E8" s="23">
        <f t="shared" si="0"/>
        <v>1014.1646489104119</v>
      </c>
    </row>
    <row r="9" spans="1:5">
      <c r="B9" s="22">
        <v>20</v>
      </c>
      <c r="C9" s="28">
        <v>0.1</v>
      </c>
      <c r="D9" s="18">
        <v>9.6956018518518525E-2</v>
      </c>
      <c r="E9" s="23"/>
    </row>
    <row r="10" spans="1:5">
      <c r="B10" s="22">
        <v>31</v>
      </c>
      <c r="C10" s="10" t="s">
        <v>29</v>
      </c>
      <c r="D10" s="18">
        <v>9.9050925925925917E-2</v>
      </c>
      <c r="E10" s="23">
        <f t="shared" si="0"/>
        <v>978.8501986445433</v>
      </c>
    </row>
    <row r="11" spans="1:5">
      <c r="B11" s="22">
        <v>33</v>
      </c>
      <c r="C11" s="28" t="s">
        <v>36</v>
      </c>
      <c r="D11" s="18">
        <v>9.9548611111111115E-2</v>
      </c>
      <c r="E11" s="23">
        <f t="shared" si="0"/>
        <v>973.95651668410653</v>
      </c>
    </row>
    <row r="12" spans="1:5">
      <c r="B12" s="22">
        <v>62</v>
      </c>
      <c r="C12" s="10" t="s">
        <v>43</v>
      </c>
      <c r="D12" s="18">
        <v>0.1074074074074074</v>
      </c>
      <c r="E12" s="23">
        <f t="shared" si="0"/>
        <v>902.69396551724162</v>
      </c>
    </row>
    <row r="13" spans="1:5">
      <c r="B13" s="22">
        <v>100</v>
      </c>
      <c r="C13" s="10" t="s">
        <v>55</v>
      </c>
      <c r="D13" s="18">
        <v>0.11535879629629631</v>
      </c>
      <c r="E13" s="23">
        <f t="shared" si="0"/>
        <v>840.47356275709842</v>
      </c>
    </row>
    <row r="14" spans="1:5" ht="15" thickBot="1">
      <c r="B14" s="24">
        <v>108</v>
      </c>
      <c r="C14" s="25" t="s">
        <v>42</v>
      </c>
      <c r="D14" s="32">
        <v>0.11738425925925926</v>
      </c>
      <c r="E14" s="33">
        <f t="shared" si="0"/>
        <v>825.97120883454943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30"/>
  <dimension ref="A1:F6"/>
  <sheetViews>
    <sheetView workbookViewId="0">
      <selection activeCell="C28" sqref="C28"/>
    </sheetView>
  </sheetViews>
  <sheetFormatPr baseColWidth="10" defaultRowHeight="14.5"/>
  <cols>
    <col min="1" max="1" width="13.26953125" customWidth="1"/>
    <col min="3" max="3" width="51.453125" customWidth="1"/>
    <col min="6" max="6" width="12.453125" customWidth="1"/>
  </cols>
  <sheetData>
    <row r="1" spans="1:6" ht="16.5" customHeight="1">
      <c r="A1" s="1" t="s">
        <v>12</v>
      </c>
      <c r="B1" s="163" t="s">
        <v>84</v>
      </c>
      <c r="C1" s="166"/>
      <c r="D1" s="35" t="s">
        <v>19</v>
      </c>
      <c r="E1" s="36"/>
      <c r="F1" s="37" t="s">
        <v>0</v>
      </c>
    </row>
    <row r="2" spans="1:6" ht="15" thickBot="1">
      <c r="B2" s="40" t="s">
        <v>1</v>
      </c>
      <c r="C2" s="8" t="s">
        <v>2</v>
      </c>
      <c r="D2" s="9" t="s">
        <v>3</v>
      </c>
      <c r="E2" s="41"/>
      <c r="F2" s="42" t="s">
        <v>4</v>
      </c>
    </row>
    <row r="3" spans="1:6">
      <c r="B3" s="62">
        <v>1</v>
      </c>
      <c r="C3" s="63" t="s">
        <v>85</v>
      </c>
      <c r="D3" s="64">
        <v>3.829861111111111E-2</v>
      </c>
      <c r="E3" s="65"/>
      <c r="F3" s="66"/>
    </row>
    <row r="4" spans="1:6">
      <c r="B4" s="49" t="s">
        <v>86</v>
      </c>
      <c r="C4" s="50"/>
      <c r="D4" s="52">
        <v>0.04</v>
      </c>
      <c r="E4" s="53"/>
      <c r="F4" s="54"/>
    </row>
    <row r="5" spans="1:6">
      <c r="B5" s="55">
        <v>7</v>
      </c>
      <c r="C5" s="56" t="s">
        <v>87</v>
      </c>
      <c r="D5" s="52">
        <v>4.1030092592592597E-2</v>
      </c>
      <c r="E5" s="50"/>
      <c r="F5" s="54">
        <f>D$4/D5*1000</f>
        <v>974.89421720733412</v>
      </c>
    </row>
    <row r="6" spans="1:6" ht="15" thickBot="1">
      <c r="B6" s="57">
        <v>52</v>
      </c>
      <c r="C6" s="58" t="s">
        <v>88</v>
      </c>
      <c r="D6" s="60">
        <v>5.769675925925926E-2</v>
      </c>
      <c r="E6" s="59"/>
      <c r="F6" s="61">
        <f t="shared" ref="F6" si="0">D$4/D6*1000</f>
        <v>693.2798395185556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F34"/>
  <sheetViews>
    <sheetView zoomScale="85" zoomScaleNormal="85" workbookViewId="0">
      <selection activeCell="B26" sqref="B26"/>
    </sheetView>
  </sheetViews>
  <sheetFormatPr baseColWidth="10" defaultRowHeight="14.5"/>
  <cols>
    <col min="1" max="1" width="13" customWidth="1"/>
    <col min="2" max="2" width="11.7265625" customWidth="1"/>
    <col min="3" max="3" width="32.6328125" customWidth="1"/>
    <col min="4" max="4" width="57.36328125" bestFit="1" customWidth="1"/>
    <col min="5" max="5" width="20.7265625" customWidth="1"/>
  </cols>
  <sheetData>
    <row r="1" spans="1:6" ht="19" thickBot="1">
      <c r="B1" s="167" t="s">
        <v>279</v>
      </c>
      <c r="C1" s="167"/>
      <c r="D1" s="167"/>
      <c r="E1" s="167"/>
      <c r="F1" s="167"/>
    </row>
    <row r="2" spans="1:6" ht="15.65" customHeight="1">
      <c r="A2" s="1"/>
      <c r="B2" s="163" t="s">
        <v>282</v>
      </c>
      <c r="C2" s="166"/>
      <c r="D2" s="166"/>
      <c r="E2" s="166"/>
      <c r="F2" s="168"/>
    </row>
    <row r="3" spans="1:6" ht="15" thickBot="1">
      <c r="B3" s="96" t="s">
        <v>1</v>
      </c>
      <c r="C3" s="8" t="s">
        <v>2</v>
      </c>
      <c r="D3" s="8"/>
      <c r="E3" s="9" t="s">
        <v>3</v>
      </c>
      <c r="F3" s="97" t="s">
        <v>257</v>
      </c>
    </row>
    <row r="4" spans="1:6">
      <c r="B4" s="19">
        <v>1</v>
      </c>
      <c r="C4" s="20" t="s">
        <v>299</v>
      </c>
      <c r="D4" s="20"/>
      <c r="E4" s="103">
        <v>2.0856481481481479E-2</v>
      </c>
      <c r="F4" s="95"/>
    </row>
    <row r="5" spans="1:6">
      <c r="B5" s="22">
        <v>31</v>
      </c>
      <c r="C5" s="10" t="s">
        <v>223</v>
      </c>
      <c r="D5" s="10" t="s">
        <v>224</v>
      </c>
      <c r="E5" s="18">
        <v>2.8518518518518523E-2</v>
      </c>
      <c r="F5" s="23" t="s">
        <v>220</v>
      </c>
    </row>
    <row r="6" spans="1:6">
      <c r="B6" s="22">
        <v>36</v>
      </c>
      <c r="C6" s="10" t="s">
        <v>262</v>
      </c>
      <c r="D6" s="10" t="s">
        <v>263</v>
      </c>
      <c r="E6" s="18">
        <v>3.2256944444444442E-2</v>
      </c>
      <c r="F6" s="23" t="s">
        <v>220</v>
      </c>
    </row>
    <row r="7" spans="1:6">
      <c r="B7" s="22">
        <v>37</v>
      </c>
      <c r="C7" s="10" t="s">
        <v>260</v>
      </c>
      <c r="D7" s="10" t="s">
        <v>261</v>
      </c>
      <c r="E7" s="18">
        <v>3.2256944444444442E-2</v>
      </c>
      <c r="F7" s="23" t="s">
        <v>220</v>
      </c>
    </row>
    <row r="8" spans="1:6">
      <c r="B8" s="22"/>
      <c r="C8" s="10"/>
      <c r="D8" s="10"/>
      <c r="E8" s="18"/>
      <c r="F8" s="23"/>
    </row>
    <row r="9" spans="1:6">
      <c r="B9" s="22">
        <v>1</v>
      </c>
      <c r="C9" s="10" t="s">
        <v>298</v>
      </c>
      <c r="D9" s="10"/>
      <c r="E9" s="18">
        <v>2.7893518518518515E-2</v>
      </c>
      <c r="F9" s="23"/>
    </row>
    <row r="10" spans="1:6">
      <c r="B10" s="22">
        <v>32</v>
      </c>
      <c r="C10" s="10" t="s">
        <v>223</v>
      </c>
      <c r="D10" s="10" t="s">
        <v>226</v>
      </c>
      <c r="E10" s="18">
        <v>3.5543981481481475E-2</v>
      </c>
      <c r="F10" s="23" t="s">
        <v>225</v>
      </c>
    </row>
    <row r="11" spans="1:6">
      <c r="B11" s="22"/>
      <c r="C11" s="10"/>
      <c r="D11" s="10"/>
      <c r="E11" s="18"/>
      <c r="F11" s="23"/>
    </row>
    <row r="12" spans="1:6">
      <c r="B12" s="22">
        <v>1</v>
      </c>
      <c r="C12" s="10" t="s">
        <v>297</v>
      </c>
      <c r="D12" s="10"/>
      <c r="E12" s="18">
        <v>4.7962962962962964E-2</v>
      </c>
      <c r="F12" s="23"/>
    </row>
    <row r="13" spans="1:6">
      <c r="B13" s="22">
        <v>5</v>
      </c>
      <c r="C13" s="10" t="s">
        <v>264</v>
      </c>
      <c r="D13" s="10" t="s">
        <v>265</v>
      </c>
      <c r="E13" s="18">
        <v>4.9583333333333333E-2</v>
      </c>
      <c r="F13" s="23" t="s">
        <v>254</v>
      </c>
    </row>
    <row r="14" spans="1:6">
      <c r="B14" s="22">
        <v>8</v>
      </c>
      <c r="C14" s="10" t="s">
        <v>137</v>
      </c>
      <c r="D14" s="10" t="s">
        <v>138</v>
      </c>
      <c r="E14" s="18">
        <v>5.0462962962962959E-2</v>
      </c>
      <c r="F14" s="23" t="s">
        <v>255</v>
      </c>
    </row>
    <row r="15" spans="1:6">
      <c r="B15" s="22">
        <v>14</v>
      </c>
      <c r="C15" s="10" t="s">
        <v>293</v>
      </c>
      <c r="D15" s="10" t="s">
        <v>294</v>
      </c>
      <c r="E15" s="18">
        <v>5.3217592592592594E-2</v>
      </c>
      <c r="F15" s="23" t="s">
        <v>254</v>
      </c>
    </row>
    <row r="16" spans="1:6">
      <c r="B16" s="22">
        <v>21</v>
      </c>
      <c r="C16" s="10" t="s">
        <v>266</v>
      </c>
      <c r="D16" s="10" t="s">
        <v>267</v>
      </c>
      <c r="E16" s="18">
        <v>5.5682870370370369E-2</v>
      </c>
      <c r="F16" s="23" t="s">
        <v>254</v>
      </c>
    </row>
    <row r="17" spans="1:6">
      <c r="B17" s="22">
        <v>24</v>
      </c>
      <c r="C17" s="10" t="s">
        <v>234</v>
      </c>
      <c r="D17" s="10" t="s">
        <v>235</v>
      </c>
      <c r="E17" s="18">
        <v>5.649305555555556E-2</v>
      </c>
      <c r="F17" s="23" t="s">
        <v>255</v>
      </c>
    </row>
    <row r="18" spans="1:6">
      <c r="B18" s="22">
        <v>27</v>
      </c>
      <c r="C18" s="10" t="s">
        <v>268</v>
      </c>
      <c r="D18" s="10" t="s">
        <v>269</v>
      </c>
      <c r="E18" s="18">
        <v>5.710648148148148E-2</v>
      </c>
      <c r="F18" s="23" t="s">
        <v>254</v>
      </c>
    </row>
    <row r="19" spans="1:6">
      <c r="B19" s="22">
        <v>28</v>
      </c>
      <c r="C19" s="10" t="s">
        <v>231</v>
      </c>
      <c r="D19" s="10" t="s">
        <v>232</v>
      </c>
      <c r="E19" s="18">
        <v>5.710648148148148E-2</v>
      </c>
      <c r="F19" s="23" t="s">
        <v>254</v>
      </c>
    </row>
    <row r="20" spans="1:6">
      <c r="B20" s="22">
        <v>32</v>
      </c>
      <c r="C20" s="10" t="s">
        <v>229</v>
      </c>
      <c r="D20" s="10" t="s">
        <v>230</v>
      </c>
      <c r="E20" s="18">
        <v>5.9965277777777777E-2</v>
      </c>
      <c r="F20" s="23" t="s">
        <v>255</v>
      </c>
    </row>
    <row r="21" spans="1:6" ht="15.5" customHeight="1">
      <c r="A21" s="1"/>
      <c r="B21" s="22">
        <v>38</v>
      </c>
      <c r="C21" s="10" t="s">
        <v>233</v>
      </c>
      <c r="D21" s="10" t="s">
        <v>199</v>
      </c>
      <c r="E21" s="18">
        <v>6.6064814814814812E-2</v>
      </c>
      <c r="F21" s="23" t="s">
        <v>255</v>
      </c>
    </row>
    <row r="22" spans="1:6" ht="15" thickBot="1">
      <c r="A22" s="1"/>
      <c r="B22" s="24">
        <v>44</v>
      </c>
      <c r="C22" s="25" t="s">
        <v>114</v>
      </c>
      <c r="D22" s="25" t="s">
        <v>238</v>
      </c>
      <c r="E22" s="26">
        <v>7.1076388888888883E-2</v>
      </c>
      <c r="F22" s="27" t="s">
        <v>254</v>
      </c>
    </row>
    <row r="24" spans="1:6" ht="20.5" customHeight="1" thickBot="1">
      <c r="B24" s="167" t="s">
        <v>281</v>
      </c>
      <c r="C24" s="167"/>
      <c r="D24" s="167"/>
      <c r="E24" s="167"/>
      <c r="F24" s="167"/>
    </row>
    <row r="25" spans="1:6" ht="15.5" customHeight="1">
      <c r="B25" s="163" t="s">
        <v>282</v>
      </c>
      <c r="C25" s="166"/>
      <c r="D25" s="166"/>
      <c r="E25" s="71" t="s">
        <v>296</v>
      </c>
      <c r="F25" s="108"/>
    </row>
    <row r="26" spans="1:6" ht="15" thickBot="1">
      <c r="B26" s="96" t="s">
        <v>1</v>
      </c>
      <c r="C26" s="8" t="s">
        <v>2</v>
      </c>
      <c r="D26" s="8"/>
      <c r="E26" s="9" t="s">
        <v>3</v>
      </c>
      <c r="F26" s="97" t="s">
        <v>0</v>
      </c>
    </row>
    <row r="27" spans="1:6">
      <c r="B27" s="19">
        <v>1</v>
      </c>
      <c r="C27" s="20" t="s">
        <v>295</v>
      </c>
      <c r="D27" s="20"/>
      <c r="E27" s="103">
        <v>4.0567129629629627E-2</v>
      </c>
      <c r="F27" s="95"/>
    </row>
    <row r="28" spans="1:6">
      <c r="B28" s="22">
        <v>17</v>
      </c>
      <c r="C28" s="28">
        <v>0.1</v>
      </c>
      <c r="D28" s="10"/>
      <c r="E28" s="18">
        <v>4.4988425925925925E-2</v>
      </c>
      <c r="F28" s="23"/>
    </row>
    <row r="29" spans="1:6">
      <c r="B29" s="22">
        <v>23</v>
      </c>
      <c r="C29" s="10" t="s">
        <v>283</v>
      </c>
      <c r="D29" s="10" t="s">
        <v>289</v>
      </c>
      <c r="E29" s="18">
        <v>4.6481481481481485E-2</v>
      </c>
      <c r="F29" s="23">
        <f>$E$28/E29*1100</f>
        <v>1064.6663346613545</v>
      </c>
    </row>
    <row r="30" spans="1:6">
      <c r="B30" s="22">
        <v>89</v>
      </c>
      <c r="C30" s="10" t="s">
        <v>284</v>
      </c>
      <c r="D30" s="10" t="s">
        <v>290</v>
      </c>
      <c r="E30" s="18">
        <v>5.4421296296296294E-2</v>
      </c>
      <c r="F30" s="23">
        <f t="shared" ref="F30:F34" si="0">$E$28/E30*1100</f>
        <v>909.33645257337309</v>
      </c>
    </row>
    <row r="31" spans="1:6">
      <c r="B31" s="22">
        <v>96</v>
      </c>
      <c r="C31" s="10" t="s">
        <v>285</v>
      </c>
      <c r="D31" s="10" t="s">
        <v>291</v>
      </c>
      <c r="E31" s="18">
        <v>5.5740740740740737E-2</v>
      </c>
      <c r="F31" s="23">
        <f t="shared" si="0"/>
        <v>887.81146179401992</v>
      </c>
    </row>
    <row r="32" spans="1:6">
      <c r="B32" s="22">
        <v>124</v>
      </c>
      <c r="C32" s="10" t="s">
        <v>286</v>
      </c>
      <c r="D32" s="10" t="s">
        <v>303</v>
      </c>
      <c r="E32" s="18">
        <v>6.1030092592592594E-2</v>
      </c>
      <c r="F32" s="23">
        <f t="shared" si="0"/>
        <v>810.86667930969077</v>
      </c>
    </row>
    <row r="33" spans="2:6">
      <c r="B33" s="22">
        <v>165</v>
      </c>
      <c r="C33" s="10" t="s">
        <v>287</v>
      </c>
      <c r="D33" s="10" t="s">
        <v>292</v>
      </c>
      <c r="E33" s="18">
        <v>7.2002314814814811E-2</v>
      </c>
      <c r="F33" s="23">
        <f t="shared" si="0"/>
        <v>687.30107699726739</v>
      </c>
    </row>
    <row r="34" spans="2:6" ht="15" thickBot="1">
      <c r="B34" s="24">
        <v>168</v>
      </c>
      <c r="C34" s="25" t="s">
        <v>288</v>
      </c>
      <c r="D34" s="25" t="s">
        <v>302</v>
      </c>
      <c r="E34" s="26">
        <v>7.4502314814814813E-2</v>
      </c>
      <c r="F34" s="27">
        <f t="shared" si="0"/>
        <v>664.23799906788884</v>
      </c>
    </row>
  </sheetData>
  <mergeCells count="4">
    <mergeCell ref="B25:D25"/>
    <mergeCell ref="B1:F1"/>
    <mergeCell ref="B2:F2"/>
    <mergeCell ref="B24:F2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6A693-2CD2-4FF9-BBF7-B0F1D15EE99C}">
  <sheetPr codeName="Feuil5"/>
  <dimension ref="B1:N17"/>
  <sheetViews>
    <sheetView workbookViewId="0">
      <selection activeCell="B26" sqref="B26"/>
    </sheetView>
  </sheetViews>
  <sheetFormatPr baseColWidth="10" defaultRowHeight="14.5"/>
  <cols>
    <col min="3" max="3" width="33.81640625" customWidth="1"/>
    <col min="4" max="4" width="18.1796875" customWidth="1"/>
    <col min="5" max="6" width="12.81640625" customWidth="1"/>
    <col min="7" max="7" width="4.54296875" customWidth="1"/>
  </cols>
  <sheetData>
    <row r="1" spans="2:14" ht="19" thickBot="1">
      <c r="B1" s="167" t="s">
        <v>279</v>
      </c>
      <c r="C1" s="167"/>
      <c r="D1" s="167"/>
      <c r="E1" s="167"/>
      <c r="F1" s="167"/>
    </row>
    <row r="2" spans="2:14" ht="15" thickBot="1">
      <c r="B2" s="13" t="s">
        <v>1</v>
      </c>
      <c r="C2" s="14" t="s">
        <v>2</v>
      </c>
      <c r="D2" s="14" t="s">
        <v>300</v>
      </c>
      <c r="E2" s="15" t="s">
        <v>3</v>
      </c>
      <c r="F2" s="16" t="s">
        <v>301</v>
      </c>
      <c r="H2" s="92"/>
      <c r="I2" s="92"/>
      <c r="K2" s="92"/>
      <c r="L2" s="92"/>
      <c r="M2" s="93"/>
      <c r="N2" s="94"/>
    </row>
    <row r="3" spans="2:14">
      <c r="B3" s="19">
        <v>1</v>
      </c>
      <c r="C3" s="20" t="s">
        <v>272</v>
      </c>
      <c r="D3" s="20"/>
      <c r="E3" s="103">
        <v>1.8252314814814815E-2</v>
      </c>
      <c r="F3" s="95"/>
      <c r="H3" s="92"/>
      <c r="I3" s="92"/>
      <c r="K3" s="92"/>
      <c r="L3" s="92"/>
      <c r="M3" s="93"/>
      <c r="N3" s="94"/>
    </row>
    <row r="4" spans="2:14">
      <c r="B4" s="22">
        <v>6</v>
      </c>
      <c r="C4" s="10" t="s">
        <v>260</v>
      </c>
      <c r="D4" s="10" t="s">
        <v>261</v>
      </c>
      <c r="E4" s="18">
        <v>2.0219907407407409E-2</v>
      </c>
      <c r="F4" s="23" t="s">
        <v>220</v>
      </c>
      <c r="H4" s="92"/>
      <c r="I4" s="92"/>
      <c r="K4" s="92"/>
      <c r="L4" s="92"/>
      <c r="M4" s="93"/>
      <c r="N4" s="94"/>
    </row>
    <row r="5" spans="2:14">
      <c r="B5" s="22">
        <v>7</v>
      </c>
      <c r="C5" s="10" t="s">
        <v>223</v>
      </c>
      <c r="D5" s="10" t="s">
        <v>224</v>
      </c>
      <c r="E5" s="18">
        <v>2.0706018518518519E-2</v>
      </c>
      <c r="F5" s="23" t="s">
        <v>220</v>
      </c>
      <c r="H5" s="92"/>
      <c r="I5" s="92"/>
      <c r="K5" s="92"/>
      <c r="L5" s="92"/>
      <c r="M5" s="93"/>
      <c r="N5" s="94"/>
    </row>
    <row r="6" spans="2:14">
      <c r="B6" s="22">
        <v>9</v>
      </c>
      <c r="C6" s="10" t="s">
        <v>270</v>
      </c>
      <c r="D6" s="10" t="s">
        <v>263</v>
      </c>
      <c r="E6" s="18">
        <v>2.1006944444444443E-2</v>
      </c>
      <c r="F6" s="23" t="s">
        <v>220</v>
      </c>
      <c r="H6" s="92"/>
      <c r="I6" s="92"/>
      <c r="K6" s="92"/>
      <c r="L6" s="92"/>
      <c r="M6" s="93"/>
      <c r="N6" s="94"/>
    </row>
    <row r="7" spans="2:14">
      <c r="B7" s="22"/>
      <c r="C7" s="10"/>
      <c r="D7" s="10"/>
      <c r="E7" s="18"/>
      <c r="F7" s="23"/>
      <c r="H7" s="92"/>
      <c r="I7" s="92"/>
      <c r="K7" s="92"/>
      <c r="L7" s="92"/>
      <c r="M7" s="93"/>
      <c r="N7" s="94"/>
    </row>
    <row r="8" spans="2:14">
      <c r="B8" s="22">
        <v>1</v>
      </c>
      <c r="C8" s="10" t="s">
        <v>273</v>
      </c>
      <c r="D8" s="10"/>
      <c r="E8" s="18">
        <v>3.3125000000000002E-2</v>
      </c>
      <c r="F8" s="23"/>
      <c r="H8" s="92"/>
      <c r="I8" s="92"/>
      <c r="K8" s="92"/>
      <c r="L8" s="92"/>
      <c r="M8" s="93"/>
      <c r="N8" s="94"/>
    </row>
    <row r="9" spans="2:14">
      <c r="B9" s="22">
        <v>2</v>
      </c>
      <c r="C9" s="10" t="s">
        <v>223</v>
      </c>
      <c r="D9" s="10" t="s">
        <v>226</v>
      </c>
      <c r="E9" s="18">
        <v>3.3877314814814811E-2</v>
      </c>
      <c r="F9" s="23" t="s">
        <v>225</v>
      </c>
      <c r="H9" s="92"/>
      <c r="I9" s="92"/>
      <c r="J9" s="105"/>
    </row>
    <row r="10" spans="2:14">
      <c r="B10" s="22"/>
      <c r="C10" s="10"/>
      <c r="D10" s="10"/>
      <c r="E10" s="18"/>
      <c r="F10" s="23"/>
      <c r="H10" s="92"/>
      <c r="I10" s="92"/>
      <c r="J10" s="93"/>
      <c r="K10" s="93"/>
      <c r="L10" s="92"/>
      <c r="M10" s="92"/>
      <c r="N10" s="94">
        <v>2.0219907407407409E-2</v>
      </c>
    </row>
    <row r="11" spans="2:14">
      <c r="B11" s="22">
        <v>1</v>
      </c>
      <c r="C11" s="10" t="s">
        <v>271</v>
      </c>
      <c r="D11" s="10"/>
      <c r="E11" s="18">
        <v>4.4675925925925924E-2</v>
      </c>
      <c r="F11" s="23"/>
      <c r="H11" s="92"/>
      <c r="I11" s="92"/>
      <c r="J11" s="93"/>
      <c r="K11" s="107"/>
      <c r="L11" s="92"/>
      <c r="M11" s="92"/>
      <c r="N11" s="94">
        <v>2.0706018518518519E-2</v>
      </c>
    </row>
    <row r="12" spans="2:14">
      <c r="B12" s="22">
        <v>2</v>
      </c>
      <c r="C12" s="10" t="s">
        <v>264</v>
      </c>
      <c r="D12" s="10" t="s">
        <v>265</v>
      </c>
      <c r="E12" s="18">
        <v>4.5104166666666667E-2</v>
      </c>
      <c r="F12" s="23" t="s">
        <v>254</v>
      </c>
      <c r="H12" s="92"/>
      <c r="I12" s="92"/>
      <c r="J12" s="93"/>
      <c r="K12" s="93"/>
      <c r="L12" s="92"/>
      <c r="M12" s="92"/>
      <c r="N12" s="94">
        <v>2.1006944444444443E-2</v>
      </c>
    </row>
    <row r="13" spans="2:14">
      <c r="B13" s="22">
        <v>3</v>
      </c>
      <c r="C13" s="10" t="s">
        <v>266</v>
      </c>
      <c r="D13" s="10" t="s">
        <v>267</v>
      </c>
      <c r="E13" s="18">
        <v>4.5497685185185183E-2</v>
      </c>
      <c r="F13" s="23" t="s">
        <v>254</v>
      </c>
      <c r="J13" s="105"/>
    </row>
    <row r="14" spans="2:14">
      <c r="B14" s="22">
        <v>5</v>
      </c>
      <c r="C14" s="10" t="s">
        <v>268</v>
      </c>
      <c r="D14" s="10" t="s">
        <v>269</v>
      </c>
      <c r="E14" s="18">
        <v>4.9490740740740745E-2</v>
      </c>
      <c r="F14" s="23" t="s">
        <v>254</v>
      </c>
      <c r="J14" s="93"/>
      <c r="K14" s="107"/>
      <c r="L14" s="92"/>
      <c r="M14" s="92"/>
      <c r="N14" s="94">
        <v>3.3877314814814811E-2</v>
      </c>
    </row>
    <row r="15" spans="2:14">
      <c r="B15" s="22">
        <v>6</v>
      </c>
      <c r="C15" s="10" t="s">
        <v>227</v>
      </c>
      <c r="D15" s="10" t="s">
        <v>228</v>
      </c>
      <c r="E15" s="18">
        <v>5.0358796296296297E-2</v>
      </c>
      <c r="F15" s="23" t="s">
        <v>254</v>
      </c>
      <c r="J15" s="105"/>
    </row>
    <row r="16" spans="2:14" ht="15" thickBot="1">
      <c r="B16" s="24">
        <v>1</v>
      </c>
      <c r="C16" s="25" t="s">
        <v>114</v>
      </c>
      <c r="D16" s="25" t="s">
        <v>238</v>
      </c>
      <c r="E16" s="26">
        <v>6.0972222222222226E-2</v>
      </c>
      <c r="F16" s="27" t="s">
        <v>254</v>
      </c>
      <c r="J16" s="93"/>
      <c r="K16" s="107"/>
      <c r="L16" s="92"/>
      <c r="M16" s="92"/>
      <c r="N16" s="94">
        <v>4.5104166666666667E-2</v>
      </c>
    </row>
    <row r="17" spans="10:14">
      <c r="J17" s="93"/>
      <c r="K17" s="107"/>
      <c r="L17" s="92"/>
      <c r="M17" s="92"/>
      <c r="N17" s="94">
        <v>6.0972222222222226E-2</v>
      </c>
    </row>
  </sheetData>
  <mergeCells count="1">
    <mergeCell ref="B1:F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BA887-AE58-4CE5-8E46-579A6C443DDF}">
  <sheetPr codeName="Feuil6"/>
  <dimension ref="B1:G20"/>
  <sheetViews>
    <sheetView workbookViewId="0">
      <selection activeCell="B26" sqref="B26"/>
    </sheetView>
  </sheetViews>
  <sheetFormatPr baseColWidth="10" defaultRowHeight="14.5"/>
  <cols>
    <col min="2" max="2" width="14.7265625" customWidth="1"/>
    <col min="3" max="3" width="18.1796875" customWidth="1"/>
    <col min="4" max="4" width="46.453125" customWidth="1"/>
    <col min="5" max="5" width="10.90625" customWidth="1"/>
  </cols>
  <sheetData>
    <row r="1" spans="2:6" ht="19" thickBot="1">
      <c r="B1" s="167" t="s">
        <v>319</v>
      </c>
      <c r="C1" s="167"/>
      <c r="D1" s="167"/>
      <c r="E1" s="167"/>
      <c r="F1" s="167"/>
    </row>
    <row r="2" spans="2:6" ht="16.5" customHeight="1" thickBot="1">
      <c r="B2" s="123"/>
      <c r="C2" s="124" t="s">
        <v>2</v>
      </c>
      <c r="D2" s="124" t="s">
        <v>300</v>
      </c>
      <c r="E2" s="125" t="s">
        <v>3</v>
      </c>
      <c r="F2" s="126" t="s">
        <v>0</v>
      </c>
    </row>
    <row r="3" spans="2:6" ht="14.5" customHeight="1">
      <c r="B3" s="19">
        <v>1</v>
      </c>
      <c r="C3" s="20" t="s">
        <v>161</v>
      </c>
      <c r="D3" s="20" t="s">
        <v>156</v>
      </c>
      <c r="E3" s="103">
        <v>3.9155092592592596E-2</v>
      </c>
      <c r="F3" s="95">
        <f t="shared" ref="F3:F8" si="0">$E$9/E3*900</f>
        <v>1035.4123558971328</v>
      </c>
    </row>
    <row r="4" spans="2:6">
      <c r="B4" s="22">
        <v>2</v>
      </c>
      <c r="C4" s="10" t="s">
        <v>274</v>
      </c>
      <c r="D4" s="10" t="s">
        <v>237</v>
      </c>
      <c r="E4" s="18">
        <v>4.0925925925925928E-2</v>
      </c>
      <c r="F4" s="23">
        <f t="shared" si="0"/>
        <v>990.61085972850685</v>
      </c>
    </row>
    <row r="5" spans="2:6">
      <c r="B5" s="22">
        <v>3</v>
      </c>
      <c r="C5" s="10" t="s">
        <v>111</v>
      </c>
      <c r="D5" s="10" t="s">
        <v>129</v>
      </c>
      <c r="E5" s="18">
        <v>4.1157407407407406E-2</v>
      </c>
      <c r="F5" s="23">
        <f t="shared" si="0"/>
        <v>985.03937007874026</v>
      </c>
    </row>
    <row r="6" spans="2:6">
      <c r="B6" s="22">
        <v>5</v>
      </c>
      <c r="C6" s="10" t="s">
        <v>107</v>
      </c>
      <c r="D6" s="10" t="s">
        <v>108</v>
      </c>
      <c r="E6" s="18">
        <v>4.1979166666666672E-2</v>
      </c>
      <c r="F6" s="23">
        <f t="shared" si="0"/>
        <v>965.75682382133982</v>
      </c>
    </row>
    <row r="7" spans="2:6">
      <c r="B7" s="22">
        <v>8</v>
      </c>
      <c r="C7" s="10" t="s">
        <v>160</v>
      </c>
      <c r="D7" s="10" t="s">
        <v>159</v>
      </c>
      <c r="E7" s="18">
        <v>4.2187499999999996E-2</v>
      </c>
      <c r="F7" s="23">
        <f t="shared" si="0"/>
        <v>960.98765432098787</v>
      </c>
    </row>
    <row r="8" spans="2:6">
      <c r="B8" s="22">
        <v>12</v>
      </c>
      <c r="C8" s="10" t="s">
        <v>113</v>
      </c>
      <c r="D8" s="10" t="s">
        <v>275</v>
      </c>
      <c r="E8" s="18">
        <v>4.3310185185185181E-2</v>
      </c>
      <c r="F8" s="23">
        <f t="shared" si="0"/>
        <v>936.07696419027275</v>
      </c>
    </row>
    <row r="9" spans="2:6">
      <c r="B9" s="22">
        <v>18</v>
      </c>
      <c r="C9" s="104">
        <v>0.1</v>
      </c>
      <c r="D9" s="10"/>
      <c r="E9" s="18">
        <v>4.50462962962963E-2</v>
      </c>
      <c r="F9" s="23"/>
    </row>
    <row r="10" spans="2:6">
      <c r="B10" s="22">
        <v>23</v>
      </c>
      <c r="C10" s="10" t="s">
        <v>276</v>
      </c>
      <c r="D10" s="10" t="s">
        <v>190</v>
      </c>
      <c r="E10" s="18">
        <v>4.5902777777777772E-2</v>
      </c>
      <c r="F10" s="23">
        <f>$E$9/E10*900</f>
        <v>883.2072617246597</v>
      </c>
    </row>
    <row r="11" spans="2:6">
      <c r="B11" s="22">
        <v>24</v>
      </c>
      <c r="C11" s="10" t="s">
        <v>318</v>
      </c>
      <c r="D11" s="10" t="s">
        <v>222</v>
      </c>
      <c r="E11" s="18">
        <v>4.6041666666666668E-2</v>
      </c>
      <c r="F11" s="23">
        <f>$E$9/E11*900</f>
        <v>880.54298642533945</v>
      </c>
    </row>
    <row r="12" spans="2:6">
      <c r="B12" s="22">
        <v>38</v>
      </c>
      <c r="C12" s="10" t="s">
        <v>141</v>
      </c>
      <c r="D12" s="10" t="s">
        <v>142</v>
      </c>
      <c r="E12" s="18">
        <v>4.8553240740740744E-2</v>
      </c>
      <c r="F12" s="23">
        <f>$E$9/E12*900</f>
        <v>834.9940405244339</v>
      </c>
    </row>
    <row r="13" spans="2:6">
      <c r="B13" s="22">
        <v>53</v>
      </c>
      <c r="C13" s="10" t="s">
        <v>160</v>
      </c>
      <c r="D13" s="10" t="s">
        <v>105</v>
      </c>
      <c r="E13" s="18">
        <v>5.0393518518518511E-2</v>
      </c>
      <c r="F13" s="23">
        <f>$E$9/E13*900</f>
        <v>804.50160771704191</v>
      </c>
    </row>
    <row r="14" spans="2:6" ht="15" thickBot="1">
      <c r="B14" s="24">
        <v>176</v>
      </c>
      <c r="C14" s="25" t="s">
        <v>278</v>
      </c>
      <c r="D14" s="25" t="s">
        <v>277</v>
      </c>
      <c r="E14" s="26">
        <v>7.3518518518518525E-2</v>
      </c>
      <c r="F14" s="27">
        <f>$E$9/E14*900</f>
        <v>551.448362720403</v>
      </c>
    </row>
    <row r="19" spans="4:7">
      <c r="D19" s="92"/>
      <c r="E19" s="92"/>
      <c r="F19" s="93"/>
      <c r="G19" s="94"/>
    </row>
    <row r="20" spans="4:7">
      <c r="D20" s="92"/>
      <c r="E20" s="92"/>
      <c r="F20" s="93"/>
      <c r="G20" s="94"/>
    </row>
  </sheetData>
  <mergeCells count="1">
    <mergeCell ref="B1:F1"/>
  </mergeCells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7"/>
  <dimension ref="B1:J38"/>
  <sheetViews>
    <sheetView workbookViewId="0">
      <selection activeCell="B26" sqref="B26"/>
    </sheetView>
  </sheetViews>
  <sheetFormatPr baseColWidth="10" defaultRowHeight="14.5"/>
  <cols>
    <col min="3" max="3" width="33.81640625" customWidth="1"/>
    <col min="4" max="4" width="18.1796875" customWidth="1"/>
    <col min="5" max="5" width="20" customWidth="1"/>
    <col min="6" max="6" width="12.81640625" customWidth="1"/>
  </cols>
  <sheetData>
    <row r="1" spans="2:10" ht="19" thickBot="1">
      <c r="B1" s="167" t="s">
        <v>5</v>
      </c>
      <c r="C1" s="167"/>
      <c r="D1" s="167"/>
      <c r="E1" s="167"/>
      <c r="F1" s="167"/>
    </row>
    <row r="2" spans="2:10" ht="16.5" customHeight="1">
      <c r="B2" s="163" t="s">
        <v>13</v>
      </c>
      <c r="C2" s="166"/>
      <c r="D2" s="166"/>
      <c r="E2" s="11" t="s">
        <v>7</v>
      </c>
      <c r="F2" s="12" t="s">
        <v>253</v>
      </c>
    </row>
    <row r="3" spans="2:10" ht="15" thickBot="1">
      <c r="B3" s="13" t="s">
        <v>1</v>
      </c>
      <c r="C3" s="14" t="s">
        <v>2</v>
      </c>
      <c r="D3" s="14"/>
      <c r="E3" s="15" t="s">
        <v>3</v>
      </c>
      <c r="F3" s="16" t="s">
        <v>0</v>
      </c>
    </row>
    <row r="4" spans="2:10">
      <c r="B4" s="19">
        <v>1</v>
      </c>
      <c r="C4" s="20" t="s">
        <v>251</v>
      </c>
      <c r="D4" s="20" t="s">
        <v>252</v>
      </c>
      <c r="E4" s="103">
        <v>8.4444444444444447E-2</v>
      </c>
      <c r="F4" s="95"/>
      <c r="G4" s="105"/>
    </row>
    <row r="5" spans="2:10">
      <c r="B5" s="22">
        <v>9</v>
      </c>
      <c r="C5" s="10" t="s">
        <v>105</v>
      </c>
      <c r="D5" s="10" t="s">
        <v>106</v>
      </c>
      <c r="E5" s="18">
        <v>9.0567129629629636E-2</v>
      </c>
      <c r="F5" s="23">
        <f>$E$8/E5*1000</f>
        <v>1034.5047923322684</v>
      </c>
      <c r="H5" s="92"/>
    </row>
    <row r="6" spans="2:10">
      <c r="B6" s="22">
        <v>14</v>
      </c>
      <c r="C6" s="10" t="s">
        <v>107</v>
      </c>
      <c r="D6" s="10" t="s">
        <v>108</v>
      </c>
      <c r="E6" s="18">
        <v>9.2662037037037029E-2</v>
      </c>
      <c r="F6" s="23">
        <f t="shared" ref="F6:F18" si="0">$E$8/E6*1000</f>
        <v>1011.1166625031227</v>
      </c>
      <c r="H6" s="92"/>
    </row>
    <row r="7" spans="2:10">
      <c r="B7" s="22">
        <v>16</v>
      </c>
      <c r="C7" s="10" t="s">
        <v>109</v>
      </c>
      <c r="D7" s="10" t="s">
        <v>110</v>
      </c>
      <c r="E7" s="18">
        <v>9.3067129629629639E-2</v>
      </c>
      <c r="F7" s="23">
        <f t="shared" si="0"/>
        <v>1006.7155826389751</v>
      </c>
      <c r="G7" s="105"/>
    </row>
    <row r="8" spans="2:10">
      <c r="B8" s="22">
        <v>21</v>
      </c>
      <c r="C8" s="28">
        <v>0.1</v>
      </c>
      <c r="D8" s="10"/>
      <c r="E8" s="18">
        <v>9.3692129629629625E-2</v>
      </c>
      <c r="F8" s="23"/>
      <c r="G8" s="105"/>
    </row>
    <row r="9" spans="2:10">
      <c r="B9" s="22">
        <v>24</v>
      </c>
      <c r="C9" s="10" t="s">
        <v>160</v>
      </c>
      <c r="D9" s="10" t="s">
        <v>159</v>
      </c>
      <c r="E9" s="18">
        <v>9.3958333333333324E-2</v>
      </c>
      <c r="F9" s="23">
        <f t="shared" si="0"/>
        <v>997.16678984971679</v>
      </c>
      <c r="H9" s="92"/>
    </row>
    <row r="10" spans="2:10">
      <c r="B10" s="22">
        <v>28</v>
      </c>
      <c r="C10" s="10" t="s">
        <v>162</v>
      </c>
      <c r="D10" s="10" t="s">
        <v>163</v>
      </c>
      <c r="E10" s="18">
        <v>9.4467592592592589E-2</v>
      </c>
      <c r="F10" s="23">
        <f t="shared" si="0"/>
        <v>991.79122764028432</v>
      </c>
      <c r="G10" s="105"/>
    </row>
    <row r="11" spans="2:10">
      <c r="B11" s="22">
        <v>65</v>
      </c>
      <c r="C11" s="10" t="s">
        <v>164</v>
      </c>
      <c r="D11" s="10" t="s">
        <v>165</v>
      </c>
      <c r="E11" s="18">
        <v>0.1024537037037037</v>
      </c>
      <c r="F11" s="23">
        <f t="shared" si="0"/>
        <v>914.48260280162674</v>
      </c>
      <c r="H11" s="92"/>
    </row>
    <row r="12" spans="2:10">
      <c r="B12" s="22">
        <v>100</v>
      </c>
      <c r="C12" s="10" t="s">
        <v>239</v>
      </c>
      <c r="D12" s="10" t="s">
        <v>133</v>
      </c>
      <c r="E12" s="18">
        <v>0.11001157407407407</v>
      </c>
      <c r="F12" s="23">
        <f t="shared" si="0"/>
        <v>851.65702261967385</v>
      </c>
      <c r="H12" s="92"/>
    </row>
    <row r="13" spans="2:10">
      <c r="B13" s="22">
        <v>125</v>
      </c>
      <c r="C13" s="10" t="s">
        <v>160</v>
      </c>
      <c r="D13" s="10" t="s">
        <v>105</v>
      </c>
      <c r="E13" s="18">
        <v>0.11331018518518519</v>
      </c>
      <c r="F13" s="23">
        <f t="shared" si="0"/>
        <v>826.86414708886616</v>
      </c>
      <c r="H13" s="92"/>
    </row>
    <row r="14" spans="2:10">
      <c r="B14" s="22">
        <v>141</v>
      </c>
      <c r="C14" s="10" t="s">
        <v>240</v>
      </c>
      <c r="D14" s="10" t="s">
        <v>241</v>
      </c>
      <c r="E14" s="18">
        <v>0.11714120370370369</v>
      </c>
      <c r="F14" s="23">
        <f t="shared" si="0"/>
        <v>799.82215196126867</v>
      </c>
      <c r="H14" s="92"/>
      <c r="I14" s="93"/>
      <c r="J14" s="94"/>
    </row>
    <row r="15" spans="2:10">
      <c r="B15" s="22" t="s">
        <v>245</v>
      </c>
      <c r="C15" s="10" t="s">
        <v>124</v>
      </c>
      <c r="D15" s="10" t="s">
        <v>125</v>
      </c>
      <c r="E15" s="18">
        <v>0.11528935185185185</v>
      </c>
      <c r="F15" s="23">
        <f t="shared" si="0"/>
        <v>812.66941070173675</v>
      </c>
      <c r="H15" s="92"/>
      <c r="I15" s="93"/>
      <c r="J15" s="94"/>
    </row>
    <row r="16" spans="2:10">
      <c r="B16" s="22" t="s">
        <v>246</v>
      </c>
      <c r="C16" s="10" t="s">
        <v>242</v>
      </c>
      <c r="D16" s="10" t="s">
        <v>243</v>
      </c>
      <c r="E16" s="18">
        <v>0.12092592592592592</v>
      </c>
      <c r="F16" s="23">
        <f t="shared" si="0"/>
        <v>774.78943338437978</v>
      </c>
      <c r="H16" s="92"/>
      <c r="I16" s="93"/>
      <c r="J16" s="94"/>
    </row>
    <row r="17" spans="2:10">
      <c r="B17" s="22" t="s">
        <v>247</v>
      </c>
      <c r="C17" s="10" t="s">
        <v>130</v>
      </c>
      <c r="D17" s="10" t="s">
        <v>131</v>
      </c>
      <c r="E17" s="18">
        <v>0.12350694444444445</v>
      </c>
      <c r="F17" s="23">
        <f t="shared" si="0"/>
        <v>758.59806953425164</v>
      </c>
      <c r="H17" s="92"/>
      <c r="I17" s="93"/>
      <c r="J17" s="94"/>
    </row>
    <row r="18" spans="2:10" ht="15" thickBot="1">
      <c r="B18" s="24" t="s">
        <v>152</v>
      </c>
      <c r="C18" s="25" t="s">
        <v>244</v>
      </c>
      <c r="D18" s="25" t="s">
        <v>238</v>
      </c>
      <c r="E18" s="26">
        <v>0.12351851851851851</v>
      </c>
      <c r="F18" s="27">
        <f t="shared" si="0"/>
        <v>758.52698650674665</v>
      </c>
      <c r="H18" s="92"/>
      <c r="I18" s="93"/>
      <c r="J18" s="94"/>
    </row>
    <row r="19" spans="2:10">
      <c r="B19" s="98"/>
      <c r="C19" s="10"/>
      <c r="D19" s="10"/>
      <c r="E19" s="18"/>
      <c r="F19" s="99"/>
      <c r="H19" s="92"/>
      <c r="I19" s="93"/>
      <c r="J19" s="94"/>
    </row>
    <row r="20" spans="2:10" ht="19" thickBot="1">
      <c r="B20" s="167" t="s">
        <v>279</v>
      </c>
      <c r="C20" s="167"/>
      <c r="D20" s="167"/>
      <c r="E20" s="167"/>
      <c r="F20" s="167"/>
      <c r="H20" s="92"/>
      <c r="I20" s="93"/>
      <c r="J20" s="94"/>
    </row>
    <row r="21" spans="2:10" ht="15.65" customHeight="1">
      <c r="B21" s="163" t="s">
        <v>13</v>
      </c>
      <c r="C21" s="166"/>
      <c r="D21" s="166"/>
      <c r="E21" s="166"/>
      <c r="F21" s="168"/>
      <c r="H21" s="92"/>
      <c r="I21" s="93"/>
      <c r="J21" s="94"/>
    </row>
    <row r="22" spans="2:10" ht="15" thickBot="1">
      <c r="B22" s="13" t="s">
        <v>1</v>
      </c>
      <c r="C22" s="14" t="s">
        <v>2</v>
      </c>
      <c r="D22" s="14"/>
      <c r="E22" s="15" t="s">
        <v>3</v>
      </c>
      <c r="F22" s="16" t="s">
        <v>257</v>
      </c>
      <c r="H22" s="92"/>
      <c r="I22" s="93"/>
      <c r="J22" s="94"/>
    </row>
    <row r="23" spans="2:10">
      <c r="B23" s="19">
        <v>1</v>
      </c>
      <c r="C23" s="20" t="s">
        <v>259</v>
      </c>
      <c r="D23" s="20"/>
      <c r="E23" s="103">
        <v>1.6805555555555556E-2</v>
      </c>
      <c r="F23" s="95"/>
      <c r="H23" s="92"/>
      <c r="I23" s="93"/>
      <c r="J23" s="94"/>
    </row>
    <row r="24" spans="2:10">
      <c r="B24" s="22">
        <v>20</v>
      </c>
      <c r="C24" s="10" t="s">
        <v>221</v>
      </c>
      <c r="D24" s="10" t="s">
        <v>222</v>
      </c>
      <c r="E24" s="18">
        <v>2.1574074074074075E-2</v>
      </c>
      <c r="F24" s="23" t="s">
        <v>220</v>
      </c>
      <c r="H24" s="92"/>
      <c r="I24" s="93"/>
      <c r="J24" s="94"/>
    </row>
    <row r="25" spans="2:10">
      <c r="B25" s="22" t="s">
        <v>250</v>
      </c>
      <c r="C25" s="10" t="s">
        <v>223</v>
      </c>
      <c r="D25" s="10" t="s">
        <v>224</v>
      </c>
      <c r="E25" s="18">
        <v>3.172453703703703E-2</v>
      </c>
      <c r="F25" s="23" t="s">
        <v>220</v>
      </c>
      <c r="H25" s="92"/>
      <c r="I25" s="93"/>
      <c r="J25" s="94"/>
    </row>
    <row r="26" spans="2:10">
      <c r="B26" s="22"/>
      <c r="C26" s="10"/>
      <c r="D26" s="10"/>
      <c r="E26" s="18"/>
      <c r="F26" s="23"/>
      <c r="H26" s="92"/>
      <c r="I26" s="93"/>
      <c r="J26" s="94"/>
    </row>
    <row r="27" spans="2:10">
      <c r="B27" s="22">
        <v>1</v>
      </c>
      <c r="C27" s="10" t="s">
        <v>258</v>
      </c>
      <c r="D27" s="10"/>
      <c r="E27" s="18">
        <v>2.5370370370370366E-2</v>
      </c>
      <c r="F27" s="23"/>
      <c r="H27" s="92"/>
      <c r="I27" s="93"/>
      <c r="J27" s="94"/>
    </row>
    <row r="28" spans="2:10">
      <c r="B28" s="22" t="s">
        <v>249</v>
      </c>
      <c r="C28" s="10" t="s">
        <v>223</v>
      </c>
      <c r="D28" s="10" t="s">
        <v>226</v>
      </c>
      <c r="E28" s="18">
        <v>3.125E-2</v>
      </c>
      <c r="F28" s="23" t="s">
        <v>225</v>
      </c>
      <c r="H28" s="92"/>
      <c r="I28" s="93"/>
      <c r="J28" s="94"/>
    </row>
    <row r="29" spans="2:10">
      <c r="B29" s="22"/>
      <c r="C29" s="10"/>
      <c r="D29" s="10"/>
      <c r="E29" s="18"/>
      <c r="F29" s="23"/>
      <c r="H29" s="92"/>
      <c r="I29" s="93"/>
      <c r="J29" s="94"/>
    </row>
    <row r="30" spans="2:10">
      <c r="B30" s="22">
        <v>1</v>
      </c>
      <c r="C30" s="10" t="s">
        <v>256</v>
      </c>
      <c r="D30" s="10"/>
      <c r="E30" s="18">
        <v>4.2673611111111114E-2</v>
      </c>
      <c r="F30" s="23"/>
      <c r="H30" s="92"/>
      <c r="I30" s="93"/>
      <c r="J30" s="94"/>
    </row>
    <row r="31" spans="2:10">
      <c r="B31" s="22">
        <v>9</v>
      </c>
      <c r="C31" s="10" t="s">
        <v>227</v>
      </c>
      <c r="D31" s="10" t="s">
        <v>228</v>
      </c>
      <c r="E31" s="18">
        <v>4.8460648148148149E-2</v>
      </c>
      <c r="F31" s="23" t="s">
        <v>254</v>
      </c>
      <c r="H31" s="92"/>
    </row>
    <row r="32" spans="2:10">
      <c r="B32" s="22">
        <v>10</v>
      </c>
      <c r="C32" s="10" t="s">
        <v>229</v>
      </c>
      <c r="D32" s="10" t="s">
        <v>230</v>
      </c>
      <c r="E32" s="18">
        <v>4.8506944444444443E-2</v>
      </c>
      <c r="F32" s="23" t="s">
        <v>255</v>
      </c>
    </row>
    <row r="33" spans="2:6">
      <c r="B33" s="22">
        <v>12</v>
      </c>
      <c r="C33" s="10" t="s">
        <v>231</v>
      </c>
      <c r="D33" s="10" t="s">
        <v>232</v>
      </c>
      <c r="E33" s="18">
        <v>4.8877314814814811E-2</v>
      </c>
      <c r="F33" s="23" t="s">
        <v>254</v>
      </c>
    </row>
    <row r="34" spans="2:6">
      <c r="B34" s="22">
        <v>18</v>
      </c>
      <c r="C34" s="10" t="s">
        <v>137</v>
      </c>
      <c r="D34" s="10" t="s">
        <v>138</v>
      </c>
      <c r="E34" s="18">
        <v>5.451388888888889E-2</v>
      </c>
      <c r="F34" s="23" t="s">
        <v>255</v>
      </c>
    </row>
    <row r="35" spans="2:6">
      <c r="B35" s="22">
        <v>19</v>
      </c>
      <c r="C35" s="10" t="s">
        <v>233</v>
      </c>
      <c r="D35" s="10" t="s">
        <v>199</v>
      </c>
      <c r="E35" s="18">
        <v>5.4525462962962963E-2</v>
      </c>
      <c r="F35" s="23" t="s">
        <v>255</v>
      </c>
    </row>
    <row r="36" spans="2:6">
      <c r="B36" s="22">
        <v>22</v>
      </c>
      <c r="C36" s="10" t="s">
        <v>234</v>
      </c>
      <c r="D36" s="10" t="s">
        <v>235</v>
      </c>
      <c r="E36" s="18">
        <v>5.7974537037037033E-2</v>
      </c>
      <c r="F36" s="23" t="s">
        <v>255</v>
      </c>
    </row>
    <row r="37" spans="2:6">
      <c r="B37" s="22">
        <v>24</v>
      </c>
      <c r="C37" s="10" t="s">
        <v>236</v>
      </c>
      <c r="D37" s="10" t="s">
        <v>237</v>
      </c>
      <c r="E37" s="18">
        <v>6.3298611111111111E-2</v>
      </c>
      <c r="F37" s="23" t="s">
        <v>255</v>
      </c>
    </row>
    <row r="38" spans="2:6" ht="15" thickBot="1">
      <c r="B38" s="24" t="s">
        <v>248</v>
      </c>
      <c r="C38" s="25" t="s">
        <v>114</v>
      </c>
      <c r="D38" s="25" t="s">
        <v>238</v>
      </c>
      <c r="E38" s="26">
        <v>6.0682870370370373E-2</v>
      </c>
      <c r="F38" s="27" t="s">
        <v>254</v>
      </c>
    </row>
  </sheetData>
  <mergeCells count="4">
    <mergeCell ref="B21:F21"/>
    <mergeCell ref="B2:D2"/>
    <mergeCell ref="B20:F20"/>
    <mergeCell ref="B1:F1"/>
  </mergeCells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8"/>
  <dimension ref="B1:L38"/>
  <sheetViews>
    <sheetView zoomScaleNormal="100" workbookViewId="0">
      <selection activeCell="B26" sqref="B26"/>
    </sheetView>
  </sheetViews>
  <sheetFormatPr baseColWidth="10" defaultRowHeight="14.5"/>
  <cols>
    <col min="2" max="2" width="11.81640625" bestFit="1" customWidth="1"/>
    <col min="3" max="3" width="28" customWidth="1"/>
    <col min="4" max="4" width="32.6328125" customWidth="1"/>
    <col min="5" max="5" width="11.81640625" customWidth="1"/>
    <col min="6" max="6" width="15.26953125" customWidth="1"/>
    <col min="12" max="12" width="12.36328125" bestFit="1" customWidth="1"/>
  </cols>
  <sheetData>
    <row r="1" spans="2:12" ht="19" thickBot="1">
      <c r="B1" s="167" t="s">
        <v>371</v>
      </c>
      <c r="C1" s="167"/>
      <c r="D1" s="167"/>
      <c r="E1" s="167"/>
      <c r="F1" s="167"/>
    </row>
    <row r="2" spans="2:12" ht="15.5" customHeight="1">
      <c r="B2" s="169" t="s">
        <v>176</v>
      </c>
      <c r="C2" s="170"/>
      <c r="D2" s="170"/>
      <c r="E2" s="2" t="s">
        <v>212</v>
      </c>
      <c r="F2" s="3" t="s">
        <v>0</v>
      </c>
    </row>
    <row r="3" spans="2:12" ht="15" thickBot="1">
      <c r="B3" s="100" t="s">
        <v>1</v>
      </c>
      <c r="C3" s="8" t="s">
        <v>2</v>
      </c>
      <c r="D3" s="8"/>
      <c r="E3" s="9" t="s">
        <v>3</v>
      </c>
      <c r="F3" s="101" t="s">
        <v>11</v>
      </c>
    </row>
    <row r="4" spans="2:12">
      <c r="B4" s="19">
        <v>1</v>
      </c>
      <c r="C4" s="102" t="s">
        <v>213</v>
      </c>
      <c r="D4" s="102" t="s">
        <v>214</v>
      </c>
      <c r="E4" s="103">
        <v>0.17435185185185187</v>
      </c>
      <c r="F4" s="95"/>
    </row>
    <row r="5" spans="2:12">
      <c r="B5" s="22">
        <v>18</v>
      </c>
      <c r="C5" s="10" t="s">
        <v>177</v>
      </c>
      <c r="D5" s="10" t="s">
        <v>178</v>
      </c>
      <c r="E5" s="17">
        <v>0.18600694444444443</v>
      </c>
      <c r="F5" s="23">
        <f>E$9/E5*1000</f>
        <v>1066.7040009955822</v>
      </c>
    </row>
    <row r="6" spans="2:12">
      <c r="B6" s="22">
        <v>21</v>
      </c>
      <c r="C6" s="28" t="s">
        <v>179</v>
      </c>
      <c r="D6" s="28" t="s">
        <v>180</v>
      </c>
      <c r="E6" s="18">
        <v>0.18748842592592593</v>
      </c>
      <c r="F6" s="23">
        <f t="shared" ref="F6:F31" si="0">E$9/E6*1000</f>
        <v>1058.2752021729736</v>
      </c>
    </row>
    <row r="7" spans="2:12">
      <c r="B7" s="22">
        <v>29</v>
      </c>
      <c r="C7" s="10" t="s">
        <v>181</v>
      </c>
      <c r="D7" s="10" t="s">
        <v>182</v>
      </c>
      <c r="E7" s="17">
        <v>0.19056712962962963</v>
      </c>
      <c r="F7" s="23">
        <f t="shared" si="0"/>
        <v>1041.1782569085942</v>
      </c>
    </row>
    <row r="8" spans="2:12">
      <c r="B8" s="22">
        <v>38</v>
      </c>
      <c r="C8" s="28" t="s">
        <v>161</v>
      </c>
      <c r="D8" s="28" t="s">
        <v>156</v>
      </c>
      <c r="E8" s="18">
        <v>0.19401620370370373</v>
      </c>
      <c r="F8" s="23">
        <f t="shared" si="0"/>
        <v>1022.6689733341285</v>
      </c>
    </row>
    <row r="9" spans="2:12">
      <c r="B9" s="22">
        <v>58</v>
      </c>
      <c r="C9" s="28">
        <v>0.1</v>
      </c>
      <c r="D9" s="10"/>
      <c r="E9" s="17">
        <v>0.19841435185185186</v>
      </c>
      <c r="F9" s="23"/>
    </row>
    <row r="10" spans="2:12">
      <c r="B10" s="22">
        <v>75</v>
      </c>
      <c r="C10" s="28" t="s">
        <v>183</v>
      </c>
      <c r="D10" s="28" t="s">
        <v>184</v>
      </c>
      <c r="E10" s="18">
        <v>0.20157407407407404</v>
      </c>
      <c r="F10" s="23">
        <f t="shared" si="0"/>
        <v>984.32475884244388</v>
      </c>
    </row>
    <row r="11" spans="2:12">
      <c r="B11" s="22">
        <v>106</v>
      </c>
      <c r="C11" s="10" t="s">
        <v>185</v>
      </c>
      <c r="D11" s="10" t="s">
        <v>186</v>
      </c>
      <c r="E11" s="17">
        <v>0.20782407407407408</v>
      </c>
      <c r="F11" s="23">
        <f t="shared" si="0"/>
        <v>954.72265537981741</v>
      </c>
    </row>
    <row r="12" spans="2:12">
      <c r="B12" s="22">
        <v>111</v>
      </c>
      <c r="C12" s="28" t="s">
        <v>187</v>
      </c>
      <c r="D12" s="28" t="s">
        <v>186</v>
      </c>
      <c r="E12" s="18">
        <v>0.20828703703703702</v>
      </c>
      <c r="F12" s="23">
        <f t="shared" si="0"/>
        <v>952.60057790620147</v>
      </c>
      <c r="G12" s="93"/>
      <c r="H12" s="94"/>
    </row>
    <row r="13" spans="2:12">
      <c r="B13" s="22">
        <v>121</v>
      </c>
      <c r="C13" s="10" t="s">
        <v>188</v>
      </c>
      <c r="D13" s="10" t="s">
        <v>129</v>
      </c>
      <c r="E13" s="17">
        <v>0.2102199074074074</v>
      </c>
      <c r="F13" s="23">
        <f t="shared" si="0"/>
        <v>943.84187634201396</v>
      </c>
      <c r="G13" s="93"/>
      <c r="H13" s="94"/>
      <c r="L13" s="30"/>
    </row>
    <row r="14" spans="2:12">
      <c r="B14" s="22">
        <v>179</v>
      </c>
      <c r="C14" s="28" t="s">
        <v>116</v>
      </c>
      <c r="D14" s="28" t="s">
        <v>117</v>
      </c>
      <c r="E14" s="18">
        <v>0.21870370370370371</v>
      </c>
      <c r="F14" s="23">
        <f t="shared" si="0"/>
        <v>907.22904318374265</v>
      </c>
      <c r="G14" s="93"/>
      <c r="H14" s="94"/>
      <c r="L14" s="30"/>
    </row>
    <row r="15" spans="2:12">
      <c r="B15" s="22">
        <v>202</v>
      </c>
      <c r="C15" s="10" t="s">
        <v>139</v>
      </c>
      <c r="D15" s="10" t="s">
        <v>140</v>
      </c>
      <c r="E15" s="17">
        <v>0.2209953703703704</v>
      </c>
      <c r="F15" s="23">
        <f t="shared" si="0"/>
        <v>897.82130512202775</v>
      </c>
      <c r="G15" s="93"/>
      <c r="H15" s="94"/>
      <c r="L15" s="30"/>
    </row>
    <row r="16" spans="2:12">
      <c r="B16" s="22">
        <v>237</v>
      </c>
      <c r="C16" s="28" t="s">
        <v>189</v>
      </c>
      <c r="D16" s="28" t="s">
        <v>190</v>
      </c>
      <c r="E16" s="18">
        <v>0.22502314814814817</v>
      </c>
      <c r="F16" s="23">
        <f t="shared" si="0"/>
        <v>881.7508486781195</v>
      </c>
      <c r="G16" s="93"/>
      <c r="H16" s="94"/>
      <c r="L16" s="30"/>
    </row>
    <row r="17" spans="2:12">
      <c r="B17" s="22">
        <v>247</v>
      </c>
      <c r="C17" s="10" t="s">
        <v>191</v>
      </c>
      <c r="D17" s="10" t="s">
        <v>105</v>
      </c>
      <c r="E17" s="17">
        <v>0.22630787037037037</v>
      </c>
      <c r="F17" s="23">
        <f t="shared" si="0"/>
        <v>876.74525648238125</v>
      </c>
      <c r="G17" s="93"/>
      <c r="H17" s="94"/>
      <c r="L17" s="30"/>
    </row>
    <row r="18" spans="2:12">
      <c r="B18" s="22">
        <v>248</v>
      </c>
      <c r="C18" s="28" t="s">
        <v>192</v>
      </c>
      <c r="D18" s="28" t="s">
        <v>193</v>
      </c>
      <c r="E18" s="18">
        <v>0.22631944444444443</v>
      </c>
      <c r="F18" s="23">
        <f t="shared" si="0"/>
        <v>876.70041935153938</v>
      </c>
      <c r="G18" s="93"/>
      <c r="H18" s="94"/>
      <c r="L18" s="30"/>
    </row>
    <row r="19" spans="2:12">
      <c r="B19" s="22">
        <v>298</v>
      </c>
      <c r="C19" s="28" t="s">
        <v>304</v>
      </c>
      <c r="D19" s="28" t="s">
        <v>305</v>
      </c>
      <c r="E19" s="18">
        <v>0.22989583333333333</v>
      </c>
      <c r="F19" s="23">
        <f t="shared" si="0"/>
        <v>863.06197452549975</v>
      </c>
      <c r="G19" s="93"/>
      <c r="H19" s="94"/>
      <c r="L19" s="30"/>
    </row>
    <row r="20" spans="2:12">
      <c r="B20" s="22">
        <v>351</v>
      </c>
      <c r="C20" s="10" t="s">
        <v>194</v>
      </c>
      <c r="D20" s="10" t="s">
        <v>142</v>
      </c>
      <c r="E20" s="17">
        <v>0.23700231481481482</v>
      </c>
      <c r="F20" s="23">
        <f t="shared" si="0"/>
        <v>837.1831811300483</v>
      </c>
      <c r="G20" s="93"/>
      <c r="H20" s="94"/>
      <c r="L20" s="30"/>
    </row>
    <row r="21" spans="2:12">
      <c r="B21" s="22">
        <v>408</v>
      </c>
      <c r="C21" s="28" t="s">
        <v>195</v>
      </c>
      <c r="D21" s="28" t="s">
        <v>196</v>
      </c>
      <c r="E21" s="18">
        <v>0.24512731481481484</v>
      </c>
      <c r="F21" s="23">
        <f t="shared" si="0"/>
        <v>809.43387317625945</v>
      </c>
      <c r="G21" s="93"/>
      <c r="H21" s="94"/>
      <c r="L21" s="30"/>
    </row>
    <row r="22" spans="2:12">
      <c r="B22" s="22">
        <v>413</v>
      </c>
      <c r="C22" s="10" t="s">
        <v>162</v>
      </c>
      <c r="D22" s="10" t="s">
        <v>197</v>
      </c>
      <c r="E22" s="17">
        <v>0.24538194444444442</v>
      </c>
      <c r="F22" s="23">
        <f t="shared" si="0"/>
        <v>808.5939342483847</v>
      </c>
      <c r="G22" s="93"/>
      <c r="H22" s="94"/>
      <c r="L22" s="30"/>
    </row>
    <row r="23" spans="2:12">
      <c r="B23" s="22">
        <v>414</v>
      </c>
      <c r="C23" s="28" t="s">
        <v>198</v>
      </c>
      <c r="D23" s="28" t="s">
        <v>199</v>
      </c>
      <c r="E23" s="18">
        <v>0.24538194444444442</v>
      </c>
      <c r="F23" s="23">
        <f t="shared" si="0"/>
        <v>808.5939342483847</v>
      </c>
      <c r="G23" s="93"/>
      <c r="H23" s="94"/>
      <c r="L23" s="30"/>
    </row>
    <row r="24" spans="2:12">
      <c r="B24" s="22">
        <v>455</v>
      </c>
      <c r="C24" s="10" t="s">
        <v>200</v>
      </c>
      <c r="D24" s="10" t="s">
        <v>201</v>
      </c>
      <c r="E24" s="17">
        <v>0.2528125</v>
      </c>
      <c r="F24" s="23">
        <f t="shared" si="0"/>
        <v>784.82809137938932</v>
      </c>
      <c r="G24" s="93"/>
      <c r="H24" s="94"/>
      <c r="L24" s="30"/>
    </row>
    <row r="25" spans="2:12">
      <c r="B25" s="22">
        <v>481</v>
      </c>
      <c r="C25" s="28" t="s">
        <v>126</v>
      </c>
      <c r="D25" s="28" t="s">
        <v>127</v>
      </c>
      <c r="E25" s="18">
        <v>0.25754629629629627</v>
      </c>
      <c r="F25" s="23">
        <f t="shared" si="0"/>
        <v>770.4026604350172</v>
      </c>
      <c r="G25" s="93"/>
      <c r="H25" s="94"/>
      <c r="L25" s="30"/>
    </row>
    <row r="26" spans="2:12">
      <c r="B26" s="22">
        <v>488</v>
      </c>
      <c r="C26" s="10" t="s">
        <v>202</v>
      </c>
      <c r="D26" s="10" t="s">
        <v>203</v>
      </c>
      <c r="E26" s="17">
        <v>0.25931712962962966</v>
      </c>
      <c r="F26" s="23">
        <f t="shared" si="0"/>
        <v>765.1417094398571</v>
      </c>
      <c r="G26" s="93"/>
      <c r="H26" s="94"/>
      <c r="L26" s="30"/>
    </row>
    <row r="27" spans="2:12">
      <c r="B27" s="22">
        <v>492</v>
      </c>
      <c r="C27" s="28" t="s">
        <v>204</v>
      </c>
      <c r="D27" s="28" t="s">
        <v>205</v>
      </c>
      <c r="E27" s="18">
        <v>0.25993055555555555</v>
      </c>
      <c r="F27" s="23">
        <f t="shared" si="0"/>
        <v>763.33600498708699</v>
      </c>
      <c r="G27" s="93"/>
      <c r="H27" s="94"/>
      <c r="L27" s="30"/>
    </row>
    <row r="28" spans="2:12">
      <c r="B28" s="22">
        <v>499</v>
      </c>
      <c r="C28" s="10" t="s">
        <v>144</v>
      </c>
      <c r="D28" s="10" t="s">
        <v>145</v>
      </c>
      <c r="E28" s="17">
        <v>0.26141203703703703</v>
      </c>
      <c r="F28" s="23">
        <f t="shared" si="0"/>
        <v>759.01000619853005</v>
      </c>
      <c r="G28" s="93"/>
      <c r="H28" s="94"/>
      <c r="L28" s="30"/>
    </row>
    <row r="29" spans="2:12">
      <c r="B29" s="22">
        <v>519</v>
      </c>
      <c r="C29" s="28" t="s">
        <v>206</v>
      </c>
      <c r="D29" s="28" t="s">
        <v>207</v>
      </c>
      <c r="E29" s="18">
        <v>0.26707175925925924</v>
      </c>
      <c r="F29" s="23">
        <f t="shared" si="0"/>
        <v>742.92524377031418</v>
      </c>
      <c r="G29" s="93"/>
      <c r="H29" s="94"/>
      <c r="L29" s="30"/>
    </row>
    <row r="30" spans="2:12">
      <c r="B30" s="22">
        <v>555</v>
      </c>
      <c r="C30" s="10" t="s">
        <v>208</v>
      </c>
      <c r="D30" s="10" t="s">
        <v>209</v>
      </c>
      <c r="E30" s="17">
        <v>0.28172453703703704</v>
      </c>
      <c r="F30" s="23">
        <f t="shared" si="0"/>
        <v>704.28495131670843</v>
      </c>
      <c r="G30" s="93"/>
      <c r="H30" s="94"/>
      <c r="L30" s="30"/>
    </row>
    <row r="31" spans="2:12" ht="15" thickBot="1">
      <c r="B31" s="24">
        <v>580</v>
      </c>
      <c r="C31" s="34" t="s">
        <v>210</v>
      </c>
      <c r="D31" s="34" t="s">
        <v>211</v>
      </c>
      <c r="E31" s="26">
        <v>0.3107638888888889</v>
      </c>
      <c r="F31" s="27">
        <f t="shared" si="0"/>
        <v>638.47299813780251</v>
      </c>
      <c r="G31" s="93"/>
      <c r="H31" s="94"/>
      <c r="L31" s="30"/>
    </row>
    <row r="32" spans="2:12">
      <c r="G32" s="93"/>
      <c r="H32" s="94"/>
      <c r="L32" s="30"/>
    </row>
    <row r="33" spans="7:12">
      <c r="G33" s="93"/>
      <c r="H33" s="94"/>
      <c r="L33" s="30"/>
    </row>
    <row r="34" spans="7:12">
      <c r="G34" s="93"/>
      <c r="H34" s="94"/>
      <c r="L34" s="30"/>
    </row>
    <row r="35" spans="7:12">
      <c r="G35" s="93"/>
      <c r="H35" s="94"/>
      <c r="L35" s="30"/>
    </row>
    <row r="36" spans="7:12">
      <c r="G36" s="93"/>
      <c r="H36" s="94"/>
      <c r="L36" s="30"/>
    </row>
    <row r="37" spans="7:12">
      <c r="G37" s="93"/>
      <c r="H37" s="94"/>
      <c r="L37" s="30"/>
    </row>
    <row r="38" spans="7:12">
      <c r="L38" s="30"/>
    </row>
  </sheetData>
  <sortState xmlns:xlrd2="http://schemas.microsoft.com/office/spreadsheetml/2017/richdata2" ref="I12:L38">
    <sortCondition ref="I12:I38"/>
  </sortState>
  <mergeCells count="2">
    <mergeCell ref="B2:D2"/>
    <mergeCell ref="B1:F1"/>
  </mergeCells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855B7-45C5-455C-A751-92E5A304D3DD}">
  <sheetPr codeName="Feuil9"/>
  <dimension ref="B1:G17"/>
  <sheetViews>
    <sheetView workbookViewId="0">
      <selection activeCell="B26" sqref="B26"/>
    </sheetView>
  </sheetViews>
  <sheetFormatPr baseColWidth="10" defaultRowHeight="14.5"/>
  <cols>
    <col min="2" max="2" width="14.7265625" customWidth="1"/>
    <col min="3" max="3" width="18.1796875" customWidth="1"/>
    <col min="4" max="4" width="40.1796875" customWidth="1"/>
    <col min="5" max="5" width="10.90625" customWidth="1"/>
  </cols>
  <sheetData>
    <row r="1" spans="2:7" ht="19" thickBot="1">
      <c r="B1" s="167" t="s">
        <v>5</v>
      </c>
      <c r="C1" s="167"/>
      <c r="D1" s="167"/>
      <c r="E1" s="167"/>
      <c r="F1" s="167"/>
    </row>
    <row r="2" spans="2:7" ht="16.5" customHeight="1">
      <c r="B2" s="163" t="s">
        <v>215</v>
      </c>
      <c r="C2" s="166"/>
      <c r="D2" s="166"/>
      <c r="E2" s="11" t="s">
        <v>6</v>
      </c>
      <c r="F2" s="12" t="s">
        <v>170</v>
      </c>
    </row>
    <row r="3" spans="2:7" ht="15" thickBot="1">
      <c r="B3" s="96" t="s">
        <v>1</v>
      </c>
      <c r="C3" s="8" t="s">
        <v>2</v>
      </c>
      <c r="D3" s="8"/>
      <c r="E3" s="9" t="s">
        <v>3</v>
      </c>
      <c r="F3" s="97" t="s">
        <v>0</v>
      </c>
    </row>
    <row r="4" spans="2:7">
      <c r="B4" s="19">
        <v>1</v>
      </c>
      <c r="C4" s="20" t="s">
        <v>216</v>
      </c>
      <c r="D4" s="20" t="s">
        <v>217</v>
      </c>
      <c r="E4" s="21">
        <v>4.8634259259259259E-2</v>
      </c>
      <c r="F4" s="29"/>
    </row>
    <row r="5" spans="2:7">
      <c r="B5" s="22">
        <v>8</v>
      </c>
      <c r="C5" s="10" t="s">
        <v>160</v>
      </c>
      <c r="D5" s="10" t="s">
        <v>159</v>
      </c>
      <c r="E5" s="17">
        <v>5.3067129629629638E-2</v>
      </c>
      <c r="F5" s="31">
        <f>$E$7/E5*900</f>
        <v>919.04034896401288</v>
      </c>
    </row>
    <row r="6" spans="2:7">
      <c r="B6" s="22">
        <v>12</v>
      </c>
      <c r="C6" s="10" t="s">
        <v>219</v>
      </c>
      <c r="D6" s="10" t="s">
        <v>108</v>
      </c>
      <c r="E6" s="17">
        <v>5.3622685185185183E-2</v>
      </c>
      <c r="F6" s="31">
        <f t="shared" ref="F6:F10" si="0">$E$7/E6*900</f>
        <v>909.51867040794298</v>
      </c>
    </row>
    <row r="7" spans="2:7">
      <c r="B7" s="22">
        <v>16</v>
      </c>
      <c r="C7" s="104">
        <v>0.1</v>
      </c>
      <c r="D7" s="10"/>
      <c r="E7" s="17">
        <v>5.4189814814814809E-2</v>
      </c>
      <c r="F7" s="31"/>
    </row>
    <row r="8" spans="2:7">
      <c r="B8" s="22">
        <v>39</v>
      </c>
      <c r="C8" s="10" t="s">
        <v>164</v>
      </c>
      <c r="D8" s="10" t="s">
        <v>165</v>
      </c>
      <c r="E8" s="17">
        <v>5.8391203703703702E-2</v>
      </c>
      <c r="F8" s="31">
        <f t="shared" si="0"/>
        <v>835.242814667988</v>
      </c>
    </row>
    <row r="9" spans="2:7">
      <c r="B9" s="22">
        <v>59</v>
      </c>
      <c r="C9" s="10" t="s">
        <v>118</v>
      </c>
      <c r="D9" s="10" t="s">
        <v>218</v>
      </c>
      <c r="E9" s="17">
        <v>6.3437499999999994E-2</v>
      </c>
      <c r="F9" s="31">
        <f t="shared" si="0"/>
        <v>768.80131362889983</v>
      </c>
    </row>
    <row r="10" spans="2:7">
      <c r="B10" s="22">
        <v>64</v>
      </c>
      <c r="C10" s="10" t="s">
        <v>124</v>
      </c>
      <c r="D10" s="10" t="s">
        <v>125</v>
      </c>
      <c r="E10" s="17">
        <v>6.4953703703703694E-2</v>
      </c>
      <c r="F10" s="31">
        <f t="shared" si="0"/>
        <v>750.85531004989309</v>
      </c>
    </row>
    <row r="11" spans="2:7" ht="15" thickBot="1">
      <c r="B11" s="24">
        <v>72</v>
      </c>
      <c r="C11" s="25" t="s">
        <v>160</v>
      </c>
      <c r="D11" s="25" t="s">
        <v>105</v>
      </c>
      <c r="E11" s="32">
        <v>6.6516203703703702E-2</v>
      </c>
      <c r="F11" s="33">
        <f>$E$7/E11*900</f>
        <v>733.21733078127716</v>
      </c>
    </row>
    <row r="16" spans="2:7">
      <c r="D16" s="92"/>
      <c r="E16" s="92"/>
      <c r="F16" s="93"/>
      <c r="G16" s="94"/>
    </row>
    <row r="17" spans="4:7">
      <c r="D17" s="92"/>
      <c r="E17" s="92"/>
      <c r="F17" s="93"/>
      <c r="G17" s="94"/>
    </row>
  </sheetData>
  <mergeCells count="2">
    <mergeCell ref="B2:D2"/>
    <mergeCell ref="B1:F1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31</vt:i4>
      </vt:variant>
      <vt:variant>
        <vt:lpstr>Plages nommées</vt:lpstr>
      </vt:variant>
      <vt:variant>
        <vt:i4>1</vt:i4>
      </vt:variant>
    </vt:vector>
  </HeadingPairs>
  <TitlesOfParts>
    <vt:vector size="32" baseType="lpstr">
      <vt:lpstr>Distance Ironman</vt:lpstr>
      <vt:lpstr>Triathlon OTAN 06-05 (2)</vt:lpstr>
      <vt:lpstr>Championnats internationaux</vt:lpstr>
      <vt:lpstr>Triathlon Tournai 30-04</vt:lpstr>
      <vt:lpstr>Duathlon Braine 06-05</vt:lpstr>
      <vt:lpstr>Triathlon OTAN 06-05</vt:lpstr>
      <vt:lpstr>Triathlon Seneffe 20-05</vt:lpstr>
      <vt:lpstr>Triathlon Belfort 26-05</vt:lpstr>
      <vt:lpstr>Triathlon Libramont 27-05</vt:lpstr>
      <vt:lpstr>Triathlon Eau d'Heure 03-06</vt:lpstr>
      <vt:lpstr>70.3 Luxembourg 18-06 </vt:lpstr>
      <vt:lpstr>Triathlon Sharks 25-06</vt:lpstr>
      <vt:lpstr>Triathlon Vilvoorde 03-06</vt:lpstr>
      <vt:lpstr>Aquathlon BTC 15-06</vt:lpstr>
      <vt:lpstr>70.3 Luxembourg 17-06</vt:lpstr>
      <vt:lpstr>Triathlon Couvin 24-06</vt:lpstr>
      <vt:lpstr>Triathlon Alpe Huez 03-08</vt:lpstr>
      <vt:lpstr>Triathlon Butgenbach 30-07 </vt:lpstr>
      <vt:lpstr>Triathlon Eupen 05-08</vt:lpstr>
      <vt:lpstr>Triathlon Gileppe 12-08</vt:lpstr>
      <vt:lpstr>Triathlon Weiswampach 19-08</vt:lpstr>
      <vt:lpstr>Triathlon Chièvres 02-09</vt:lpstr>
      <vt:lpstr>Triathlon Huy 09-09</vt:lpstr>
      <vt:lpstr>Triathlon Opprebais 16-09</vt:lpstr>
      <vt:lpstr>Triathlon Eupen 07-08</vt:lpstr>
      <vt:lpstr>Triathlon la Gileppe 13-08</vt:lpstr>
      <vt:lpstr>Triathlon Weiswampach 20-08</vt:lpstr>
      <vt:lpstr>70.3 Vichy 27-08</vt:lpstr>
      <vt:lpstr>Triathlon Gerardmer 03-09</vt:lpstr>
      <vt:lpstr>Triathlon Chièvres 03-09</vt:lpstr>
      <vt:lpstr>Triathlon Oupeye 24-09</vt:lpstr>
      <vt:lpstr>'Duathlon Braine 06-05'!Zone_d_impression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Pétré</dc:creator>
  <cp:lastModifiedBy>Robin Pétré</cp:lastModifiedBy>
  <cp:lastPrinted>2018-06-06T19:32:50Z</cp:lastPrinted>
  <dcterms:created xsi:type="dcterms:W3CDTF">2014-06-09T08:50:02Z</dcterms:created>
  <dcterms:modified xsi:type="dcterms:W3CDTF">2018-11-21T13:30:46Z</dcterms:modified>
</cp:coreProperties>
</file>